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УФ\Budjet\1 дело 04-03-04 БЮДЖЕТ\1 дело 04-03-12 Материалы к отчетам об исполнении бюджета\Отчеты за 2024 год\"/>
    </mc:Choice>
  </mc:AlternateContent>
  <bookViews>
    <workbookView xWindow="0" yWindow="0" windowWidth="21570" windowHeight="10215"/>
  </bookViews>
  <sheets>
    <sheet name="1" sheetId="1" r:id="rId1"/>
  </sheets>
  <definedNames>
    <definedName name="_xlnm.Print_Titles" localSheetId="0">'1'!$14:$14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5" i="1" l="1"/>
  <c r="J219" i="1"/>
  <c r="J213" i="1" l="1"/>
  <c r="J211" i="1"/>
  <c r="J209" i="1"/>
  <c r="J207" i="1"/>
  <c r="J205" i="1"/>
  <c r="J203" i="1"/>
  <c r="J201" i="1"/>
  <c r="J200" i="1" l="1"/>
  <c r="J198" i="1" l="1"/>
  <c r="J196" i="1"/>
  <c r="J194" i="1"/>
  <c r="J192" i="1"/>
  <c r="J190" i="1"/>
  <c r="J188" i="1"/>
  <c r="J186" i="1"/>
  <c r="J170" i="1"/>
  <c r="J168" i="1"/>
  <c r="J166" i="1"/>
  <c r="J165" i="1" l="1"/>
  <c r="J146" i="1"/>
  <c r="J144" i="1"/>
  <c r="J127" i="1"/>
  <c r="J129" i="1"/>
  <c r="J131" i="1"/>
  <c r="J133" i="1"/>
  <c r="J137" i="1"/>
  <c r="J135" i="1"/>
  <c r="J141" i="1"/>
  <c r="J125" i="1"/>
  <c r="J123" i="1"/>
  <c r="J119" i="1"/>
  <c r="J107" i="1"/>
  <c r="J99" i="1"/>
  <c r="J97" i="1"/>
  <c r="J96" i="1" l="1"/>
  <c r="J106" i="1"/>
  <c r="J95" i="1" l="1"/>
  <c r="J94" i="1" l="1"/>
  <c r="J90" i="1"/>
  <c r="J63" i="1" l="1"/>
  <c r="J58" i="1" l="1"/>
  <c r="J54" i="1"/>
  <c r="J49" i="1"/>
  <c r="J38" i="1"/>
  <c r="J36" i="1"/>
  <c r="J33" i="1"/>
  <c r="J29" i="1"/>
  <c r="J24" i="1"/>
  <c r="J19" i="1"/>
  <c r="J16" i="1"/>
  <c r="J15" i="1" l="1"/>
  <c r="J226" i="1" l="1"/>
</calcChain>
</file>

<file path=xl/sharedStrings.xml><?xml version="1.0" encoding="utf-8"?>
<sst xmlns="http://schemas.openxmlformats.org/spreadsheetml/2006/main" count="1718" uniqueCount="451">
  <si>
    <t>Итого доходов:</t>
  </si>
  <si>
    <t/>
  </si>
  <si>
    <t>150</t>
  </si>
  <si>
    <t>0000</t>
  </si>
  <si>
    <t>00000</t>
  </si>
  <si>
    <t>000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</si>
  <si>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</si>
  <si>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04</t>
  </si>
  <si>
    <t>60010</t>
  </si>
  <si>
    <t>19</t>
  </si>
  <si>
    <t>2</t>
  </si>
  <si>
    <t>00</t>
  </si>
  <si>
    <t>35304</t>
  </si>
  <si>
    <t>Возврат остатков субвенций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</si>
  <si>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35303</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</si>
  <si>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</si>
  <si>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30000</t>
  </si>
  <si>
    <t>25555</t>
  </si>
  <si>
    <t>Возврат остатков субсидий на реализацию программ формирования современной городской среды из бюджетов городских округов</t>
  </si>
  <si>
    <t>20000</t>
  </si>
  <si>
    <t>ВОЗВРАТ ОСТАТКОВ СУБСИДИЙ, СУБВЕНЦИЙ И ИНЫХ МЕЖБЮДЖЕТНЫХ ТРАНСФЕРТОВ, ИМЕЮЩИХ ЦЕЛЕВОЕ НАЗНАЧЕНИЕ, ПРОШЛЫХ ЛЕТ</t>
  </si>
  <si>
    <t>04030</t>
  </si>
  <si>
    <t>18</t>
  </si>
  <si>
    <t>Доходы бюджетов городских округов от возврата иными организациями остатков субсидий прошлых лет</t>
  </si>
  <si>
    <t>04020</t>
  </si>
  <si>
    <t>Доходы бюджетов городских округов от возврата автономными учреждениями остатков субсидий прошлых лет</t>
  </si>
  <si>
    <t>04010</t>
  </si>
  <si>
    <t>Доходы бюджетов городских округов от возврата бюджетными учреждениями остатков субсидий прошлых лет</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</si>
  <si>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</si>
  <si>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8581</t>
  </si>
  <si>
    <t>49999</t>
  </si>
  <si>
    <t>02</t>
  </si>
  <si>
    <t>Иные межбюджетные трансферты в целях приобретения подвижного состава пассажирского транспорта общего пользования (расходы за счет средств специального казначейского кредита)</t>
  </si>
  <si>
    <t>Прочие межбюджетные трансферты, передаваемые бюджетам городских округов</t>
  </si>
  <si>
    <t>8641</t>
  </si>
  <si>
    <t>45505</t>
  </si>
  <si>
    <t>Межбюджетные трансферты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(Детский сад по ул. Вилюйская, 60 в г. Петропавловске-Камчатском) (расходы за счет средств федерального бюджета)</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</si>
  <si>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</si>
  <si>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8171</t>
  </si>
  <si>
    <t>45424</t>
  </si>
  <si>
    <t>Межбюджетные трансферты на реализацию государственной программы Камчатского края «Формирование современной городской среды в Камчатском крае». Региональные проекты, направленные на достижение целей, показателей и решение задач национального проекта. Региональный проект «Формирование комфортной городской среды». 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Благоустройство набережной Озерновской косы. (за счет средств краевого и федерального бюджетов)</t>
  </si>
  <si>
    <t>7172</t>
  </si>
  <si>
    <t>45393</t>
  </si>
  <si>
    <t>Межбюджетные трансферты на реализацию государственной программы Камчатского края «Развитие транспортной системы в Камчатском крае». Региональные проекты, направленные на достижение целей, показателей и решение задач национального проекта. Региональный проект «Региональная и местная дорожная сеть (Камчатский край)». Межбюджетные трансферты, передаваемые бюджетам городских округов на финансовое обеспечение дорожной деятельности (иные межбюджетные трансферты на проведение капитального ремонта, ремонта автомобильных дорог Петропавловск-Камчатской агломерации) (расходы дорожного фонда за счет средств краевого бюджета)</t>
  </si>
  <si>
    <t>Межбюджетные трансферты, передаваемые бюджетам городских округов на финансовое обеспечение дорожной деятельности</t>
  </si>
  <si>
    <t>7351</t>
  </si>
  <si>
    <t>45303</t>
  </si>
  <si>
    <t>Межбюджетные трансферты на реализацию государственной программы Камчатского края «Развитие образования в Камчатском крае». Комплексы процессных мероприятий. Комплекс процессных мероприятий «Система материальных и моральных стимулов поддержки работников сферы образования».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</si>
  <si>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</si>
  <si>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7001</t>
  </si>
  <si>
    <t>45179</t>
  </si>
  <si>
    <t>Межбюджетные трансферты на реализацию государственной программы Камчатского края «Реализация государственной национальной политики и укрепление гражданского единства в Камчатском крае». Региональные проекты, направленные на достижение целей, показателей и решение задач национального проекта. Региональный проект «Патриотическое воспитание граждан Российской Федерации (Камчатский край)».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краевого и федерального бюджета)</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</si>
  <si>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</si>
  <si>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8081</t>
  </si>
  <si>
    <t>45050</t>
  </si>
  <si>
    <t>Межбюджетные трансферты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(за счет средств федерального бюджета)</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</si>
  <si>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</si>
  <si>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40000</t>
  </si>
  <si>
    <t>Иные межбюджетные трансферты</t>
  </si>
  <si>
    <t>7792</t>
  </si>
  <si>
    <t>39999</t>
  </si>
  <si>
    <t>Субвенции на выполнение государственных полномочий Камчатского края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(за счет средств краевого бюджета)</t>
  </si>
  <si>
    <t>Прочие субвенции бюджетам городских округов</t>
  </si>
  <si>
    <t>7471</t>
  </si>
  <si>
    <t>35404</t>
  </si>
  <si>
    <t>Субвенции на оказание государственной социальной помощи на основании социального контракта отдельным категориям граждан (за счет средств федерального и краевого бюджетов)</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</si>
  <si>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t>
  </si>
  <si>
    <t>7111</t>
  </si>
  <si>
    <t>Субвенции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федерального и краевого бюджетов)</t>
  </si>
  <si>
    <t>Субвенции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</si>
  <si>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8531</t>
  </si>
  <si>
    <t>35120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</si>
  <si>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</si>
  <si>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</si>
  <si>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7791</t>
  </si>
  <si>
    <t>35082</t>
  </si>
  <si>
    <t>Субвенции на выполнение государственных полномочий Камчатского края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(за счет средств федерального и краевого бюджетов)</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</si>
  <si>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</si>
  <si>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7362</t>
  </si>
  <si>
    <t>30029</t>
  </si>
  <si>
    <t>Субвенции  для осуществления государственных полномочий Камчатского края по выплате компенсации части платы, взимаемой с родителей (законных представителей) за присмотр и уход за детьми в образовательных организациях в Камчатском крае, реализующих образовательную программу дошкольного образования (за счет средств краевого бюджета)</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</si>
  <si>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</si>
  <si>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7402</t>
  </si>
  <si>
    <t>30027</t>
  </si>
  <si>
    <t>Субвенции для осуществления  государственных полномочий по опеке и попечительству в Камчатском крае в части социальной поддержки детей-сирот и детей, оставшихся без попечения родителей, переданных под опеку или попечительство (за исключением детей-сирот и детей, оставшихся без попечения родителей, переданных под опеку или попечительство, обучающихся в федеральных образовательных организациях), на предоставление социальной поддержки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образовательным программам основного общего, среднего общего образования  за счет средств краевого бюджета или местных бюджетов,  на выплату ежемесячного вознаграждения приемным родителям, на организацию подготовки лиц, желающих принять на воспитание в свою семью ребенка, оставшегося без попечения родителей (за счет средств краевого бюджета)</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</si>
  <si>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</si>
  <si>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8662</t>
  </si>
  <si>
    <t>30024</t>
  </si>
  <si>
    <t>Субвенции для осуществления  государственных полномочий Камчатского края по предоставлению гражданам, находящимся в трудной жизненной ситуации, проживающим в Камчатском крае, социальной поддержки в форме материальной помощи (за счет средств краевого бюджета)</t>
  </si>
  <si>
    <t>8132</t>
  </si>
  <si>
    <t>Субвенции на осуществление  отдельных государственных полномочий Камчатского края в области обращения с животными без владельцев</t>
  </si>
  <si>
    <t>7762</t>
  </si>
  <si>
    <t>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(за счет средств краевого бюджета)</t>
  </si>
  <si>
    <t>7642</t>
  </si>
  <si>
    <t>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 усыновившим (удочерившим) ребенка (детей) в Камчатском крае (за счет средств краевого бюджета)</t>
  </si>
  <si>
    <t>7532</t>
  </si>
  <si>
    <t>Субвенции для осуществления отдельных государственных полномочий Камчатского края по осуществлению регионального государственного жилищного контроля (надзора) и регионального государственного лицензионного контроля за осуществлением предпринимательской деятельности по управлению многоквартирными домами (за счет средств краевого бюджета)</t>
  </si>
  <si>
    <t>7502</t>
  </si>
  <si>
    <t>Субвенции для осуществления отдельных государственных полномочий Камчатского края по установлению регулируемых тарифов на перевозки пассажиров и багажа автомобильным транспортом общего пользования по муниципальным маршрутам регулярных перевозок  в  Камчатском крае (за счет средств краевого бюджета)</t>
  </si>
  <si>
    <t>7492</t>
  </si>
  <si>
    <t>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 проживающих в Камчатском крае, по проезду на автомобильном транспорте общего пользования городского сообщения (за счет средств краевого бюджета)</t>
  </si>
  <si>
    <t>7472</t>
  </si>
  <si>
    <t>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 предусмотренной законом Камчатского края (за счет средств краевого бюджета)</t>
  </si>
  <si>
    <t>7462</t>
  </si>
  <si>
    <t>Субвенции для осуществления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 (за счет средств краевого бюджета)</t>
  </si>
  <si>
    <t>7442</t>
  </si>
  <si>
    <t>Субвенции для осуществления государственных полномочий Камчатского края по выплате ежемесячной доплаты к заработной плате педагогическим работникам, имеющим ученые степени доктора наук, кандидата наук, государственные награды СССР, РСФСР и Российской Федерации, в отдельных муниципальных образовательных организациях в Камчатском крае (за счет средств краевого бюджета)</t>
  </si>
  <si>
    <t>7422</t>
  </si>
  <si>
    <t>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в Камчатском крае, по обеспечению дополнительного образования детей в муниципальных общеобразовательных организациях в Камчатском крае (за счет средств краевого бюджета)</t>
  </si>
  <si>
    <t>7382</t>
  </si>
  <si>
    <t>Субвенции для осуществления государственных полномочий по опеке и попечительству в Камчатском крае в части расходов на содержание специалистов, осуществляющих деятельность по опеке и попечительству (за счет средств краевого бюджета)</t>
  </si>
  <si>
    <t>7322</t>
  </si>
  <si>
    <t>Субвенции для осуществления государственных полномочий Камчатского края по созданию и организации деятельности муниципальных комиссий по делам несовершеннолетних и защите их прав (за счет средств краевого бюджета)</t>
  </si>
  <si>
    <t>7162</t>
  </si>
  <si>
    <t>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 проживающим в Камчатском крае (за счет средств краевого бюджета)</t>
  </si>
  <si>
    <t>7122</t>
  </si>
  <si>
    <t>Субвенции для осуществления государственных полномочий Камчатского края по оказанию государственной социальной помощи на основании социального контракта малоимущим гражданам (за счет средств краевого бюджета)</t>
  </si>
  <si>
    <t>Субвенции бюджетам городских округов на выполнение передаваемых полномочий субъектов Российской Федерации</t>
  </si>
  <si>
    <t>7452</t>
  </si>
  <si>
    <t>30022</t>
  </si>
  <si>
    <t>Субвенции на осуществление государственных полномочий Камчатского края по вопросам предоставления гражданам субсидий на оплату жилого помещения и коммунальных услуг  (за счет средств краевого бюджета)</t>
  </si>
  <si>
    <t>Субвенции бюджетам городских округов на предоставление гражданам субсидий на оплату жилого помещения и коммунальных услуг</t>
  </si>
  <si>
    <t>7342</t>
  </si>
  <si>
    <t>30021</t>
  </si>
  <si>
    <t>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(за счет средств краевого бюджета)</t>
  </si>
  <si>
    <t>Субвенции бюджетам городских округов на ежемесячное денежное вознаграждение за классное руководство</t>
  </si>
  <si>
    <t>Субвенции бюджетам бюджетной системы Российской Федерации</t>
  </si>
  <si>
    <t>8552</t>
  </si>
  <si>
    <t>29999</t>
  </si>
  <si>
    <t>Субсидии на реализацию государственной программы Камчатского края «Реализация государственной национальной политики и укрепление гражданского единства в Камчатском крае». Комплексы процессных мероприятий. Комплекс процессных мероприятий «Стимулирование развития местных сообществ, развития благотворительности». Субсидии местным бюджетам на реализацию мероприятий муниципальных программ поддержки социально ориентированных некоммерческих организаций (за счет средств краевого бюджета)</t>
  </si>
  <si>
    <t>8462</t>
  </si>
  <si>
    <t>Субсидии на реализацию государственной программы Камчатского края «Совершенствование управления имуществом, находящимся в государственной собственности Камчатского края». Комплексы процессных мероприятий. Комплекс процессных мероприятий «Проведение комплексных кадастровых работ». Субсидии местным бюджетам на реализацию мероприятий, связанных с проведением комплексных кадастровых работ (за счет средств краевого бюджета)</t>
  </si>
  <si>
    <t>8442</t>
  </si>
  <si>
    <t>Субсидии на реализацию государственной программы Камчатского края «Управление государственными финансами Камчатского края». Ведомственные проекты. Ведомственный проект «Создание условий для участия граждан в принятии бюджетных решений для решения городских (сельских) проблем». Субсидии местным бюджетам на софинансирование расходных обязательств муниципальных образований в Камчатском крае, связанных с реализацией инициативных проектов (за счет средств краевого бюджета)</t>
  </si>
  <si>
    <t>8242</t>
  </si>
  <si>
    <t>Субсидии на реализацию государственной программы Камчатского края «Обращение с отходами производства и потребления в Камчатском крае». Комплексы процессных мероприятий. Комплекс процессных мероприятий «Снижение негативного воздействия на окружающую среду». Субсидии местным бюджетам на реализацию мероприятий, связанных с выявлением и ликвидацией мест несанкционированного размещения бесхозяйных отходов шин, покрышек, камер автомобильных (за счет средств краевого бюджета)</t>
  </si>
  <si>
    <t>8182</t>
  </si>
  <si>
    <t>Субсидии на реализацию государственной программы Камчатского края «Реализация государственной национальной политики и укрепление гражданского единства в Камчатском крае». Комплексы процессных мероприятий. Комплекс процессных мероприятий «Укрепление материально-технической базы традиционных отраслей хозяйственной деятельности». Субсидии местным бюджетам в целях поддержки экономического и социального развития коренных малочисленных народов (за счет средств краевого бюджета)</t>
  </si>
  <si>
    <t>8152</t>
  </si>
  <si>
    <t>Субсидии на реализацию государственной программы Камчатского края «Формирование современной городской среды в Камчатском крае». Комплексы процессных мероприятий. Комплекс процессных мероприятий «Капитальный ремонт и ремонт автомобильных дорог общего пользования населенных пунктов Камчатского края (в том числе элементов улично-дорожных сетей, включая тротуары и парковки), дворовых территорий многоквартирных домов и проездов к ним». Субсидии местным бюджетам на капитальный ремонт, ремонт автомобильных дорог и дворовых территорий многоквартирных домов и проездов к ним (в том числе устройство систем водоотвода, освещения, разработка проектной документации) (за счет средств краевого дорожного фонда)</t>
  </si>
  <si>
    <t>8072</t>
  </si>
  <si>
    <t>Субсидии на реализацию государственной программы Камчатского края «Обращение с отходами производства и потребления в Камчатском крае». Комплексы процессных мероприятий. Комплекс процессных мероприятий «Создание доступной системы накопления (раздельного накопления) твердых коммунальных отходов». Субсидии местным бюджетам на реализацию мероприятий по созданию доступной системы накопления (раздельного накопления) твердых коммунальных отходов (за счет средств краевого бюджета)</t>
  </si>
  <si>
    <t>8021</t>
  </si>
  <si>
    <t>Субсидии на реализацию государственной программы Камчатского края «Реализация государственной национальной политики и укрепление гражданского единства в Камчатском крае». Региональные проекты. Региональный проект «Реализация комплекса мер по гармонизации межнациональных отношений и проведение информационной кампании, направленной на гармонизацию межнациональных отношений». Субсидии местным бюджетам на организацию и проведение мероприятий по формированию общероссийской гражданской идентичности, а также мероприятий, направленных на сохранение и защиту самобытности, культуры, традиций народов России (за счет средств краевого и федерального бюджета)</t>
  </si>
  <si>
    <t>7712</t>
  </si>
  <si>
    <t>Субсидии на реализацию государственной программы Камчатского края «Развитие образования в Камчатском крае». Комплексы процессных мероприятий. Комплекс процессных мероприятий «Развитие инфраструктуры образования для сохранения здоровья ребенка». Субсидии местным бюджетам в целях софинансирования расходных обязательств, возникающих при выполнении полномочий органов местного самоуправления по вопросам местного значения: на реализацию мероприятий, направленных на проведение текущих и капитальных ремонтов образовательных организаций. (Расходы за счет средств краевого бюджета)</t>
  </si>
  <si>
    <t>7682</t>
  </si>
  <si>
    <t>Субсидии на реализацию государственной программы Камчатского края «Развитие образования в Камчатском крае». Комплексы процессных мероприятий. Комплекс процессных мероприятий «Создание условий для сохранения здоровья, реабилитации, отдыха и оздоровления детей». Субсидии местным бюджетам на реализацию мероприятий, направленных на организацию отдыха и оздоровления детей (за счет средств краевого бюджета)</t>
  </si>
  <si>
    <t>7632</t>
  </si>
  <si>
    <t>Субсидии на реализацию государственной программы Камчатского края «Развитие транспортной системы в Камчатском крае». Комплексы процессных мероприятий. Комплекс процессных мероприятий «Капитальный ремонт, ремонт, содержание автомобильных дорог общего пользования регионального, межмуниципального и местного значения». Субсидии местным бюджетам на реализацию мероприятий по капитальному ремонту, ремонту, содержанию автомобильных дорог общего пользования местного значения. Капитальный ремонт, ремонт, содержание автомобильных дорог общего пользования местного значения в Камчатском крае (за счет средств краевого дорожного фонда)</t>
  </si>
  <si>
    <t>7622</t>
  </si>
  <si>
    <t>Субсидии на реализацию государственной программы Камчатского края «Безопасная Камчатка». Комплексы процессных мероприятий. Комплекс процессных мероприятий  «Совершенствование организации безопасного движения транспортных средств и пешеходов». Субсидии местным бюджетам на реализацию мероприятий, направленных на модернизацию, дооснащение и ремонт технических средств организации дорожного движения (за счет средств краевого бюджета)</t>
  </si>
  <si>
    <t>7612</t>
  </si>
  <si>
    <t>Субсидии на реализацию государственной программы Камчатского края «Обращение с отходами производства и потребления в Камчатском крае». Комплексы процессных мероприятий. Комплекс процессных мероприятий «Снижение негативного воздействия на окружающую среду». Субсидии местным бюджетам на реализацию мероприятий, связанных с выявлением и ликвидацией мест несанкционированного размещения бесхозяйных отходов (за счет средств краевого бюджета)</t>
  </si>
  <si>
    <t>7302</t>
  </si>
  <si>
    <t>Субсидии на реализацию государственной программы Камчатского края «Безопасная Камчатка». Комплекс процессных мероприятий «Обеспечение требований к антитеррористической защищенности объектов (территорий) образования». Субсидии местным бюджетам на обеспечение комплексной безопасности муниципальных учреждений социальной сферы (за счет средств краевого бюджета)</t>
  </si>
  <si>
    <t>7272</t>
  </si>
  <si>
    <t>Субсидии на реализацию государственной программы Камчатского края «Безопасная Камчатка». Комплексы процессных мероприятий. Комплекс процессных мероприятий «Проведение информационно-пропагандистской работы, направленной на формирование негативного отношения населения Камчатского края к потреблению наркотических средств, психотропных веществ и алкогольной продукции, а также популяризацию здорового образа жизни». Субсидии местным бюджетам на реализацию мероприятий, направленных на снижение потребления населением Камчатского края наркотических средств и алкогольной продукции (за счет средств краевого бюджета)</t>
  </si>
  <si>
    <t>7132</t>
  </si>
  <si>
    <t>Субсидии на реализацию государственной программы Камчатского края «Безопасная Камчатка». Комплексы процессных мероприятий. Комплекс процессных мероприятий «Поддержка граждан и их объединений, участвующих в охране общественного порядка, создание условий для деятельности народных дружин». Субсидии местным бюджетам на реализацию мероприятий, направленных на поддержку граждан и их объединений, участвующих в охране общественного порядка, создание условий для деятельности народных дружин (за счет средств краевого бюджета)</t>
  </si>
  <si>
    <t>7052</t>
  </si>
  <si>
    <t>Субсидии на реализацию государственной программы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Комплексы процессных мероприятий. Комплекс процессных мероприятий «Системные меры поддержки органов местного самоуправления». Субсидии местным бюджетам на проведение ремонта ветхих и аварийных сетей (за счет средств краевого бюджета)</t>
  </si>
  <si>
    <t>7022</t>
  </si>
  <si>
    <t>Субсидии на реализацию государственной программы Камчатского края «Управление государственными финансами Камчатского края». Комплексы процессных мероприятий. Комплекс процессных мероприятий «Реализация мероприятий по содействию в решении вопросов местного значения муниципальных образований в Камчатском крае». Субсидии местным бюджетам на софинансирование расходов на оплату труда работников муниципальных учреждений</t>
  </si>
  <si>
    <t>Прочие субсидии бюджетам городских округов</t>
  </si>
  <si>
    <t>8321</t>
  </si>
  <si>
    <t>25750</t>
  </si>
  <si>
    <t>Субсидии на реализацию государственной программы Камчатского края «Развитие образования в Камчатском крае». Региональные проекты. Региональный проект «Модернизация школьных систем образования». Реализация мероприятий по модернизации школьных систем образования. Субсидии на реализацию мероприятий по модернизации школьных систем образования ( за счет средств федерального бюджета текущего года и краевого бюджета)</t>
  </si>
  <si>
    <t>Субсидии бюджетам городских округов на реализацию мероприятий по модернизации школьных систем образования</t>
  </si>
  <si>
    <t>7941</t>
  </si>
  <si>
    <t>Субсидии на реализацию Государственной программы Камчатского края «Формирование современной городской среды в Камчатском крае». Региональные проекты, направленные на достижение целей, показателей и решение задач национального проекта. Региональный проект «Формирование комфортной городской среды». Субсидии бюджетам на реализацию программ формирования современной городской среды (благоустройство дворовых территорий) (за счет средств федерального и краевого бюджетов)</t>
  </si>
  <si>
    <t>7741</t>
  </si>
  <si>
    <t>Субсидии на реализацию Государственной программы Камчатского края «Формирование современной городской среды в Камчатском крае». Региональные проекты, направленные на достижение целей, показателей и решение задач национального проекта. Региональный проект «Формирование комфортной городской среды». Субсидии бюджетам на реализацию программ формирования современной городской среды (благоустройство общественных пространств) (за счет средств федерального и краевого бюджетов)</t>
  </si>
  <si>
    <t>Субсидии бюджетам городских округов на реализацию программ формирования современной городской среды</t>
  </si>
  <si>
    <t>8631</t>
  </si>
  <si>
    <t>25505</t>
  </si>
  <si>
    <t>Субсидии на реализацию государственной программы Камчатского края «Развитие транспортной системы в Камчатском крае». Комплексы процессных мероприятий. Комплекс процессных мероприятий «Капитальный ремонт, ремонт, содержание автомобильных дорог общего пользования регионального, межмуниципального и местного значения». 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Капитальный ремонт, ремонт, содержание автомобильных дорог общего пользования местного значения в Камчатском крае. Ремонт автомобильной дороги по ул. Ленинская в г. Петропавловске-Камчатском (расходы дорожного фонда за счет средств федерального и краевого бюджетов)</t>
  </si>
  <si>
    <t>8591</t>
  </si>
  <si>
    <t>Субсидии на реализацию государственной программы Камчатского края  «Формирование современной городской среды в Камчатском крае». Региональные проекты. Региональный проект «Создание условий для решения вопросов местного значения в сфере благоустройства территорий». 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(Благоустройство дальневосточных дворов (не менее 4 дворовых территорий) в 2024 году) (за счет средств федерального и краевого бюджетов)</t>
  </si>
  <si>
    <t>8501</t>
  </si>
  <si>
    <t>Субсидии на реализацию государственной программы Камчатского края  «Формирование современной городской среды в Камчатском крае». Региональные проекты. Региональный проект «Создание условий для решения вопросов местного значения в сфере благоустройства территорий». 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Благоустройство набережной Озерновской косы (вторая очередь) (за счет средств федерального и краевого бюджетов)</t>
  </si>
  <si>
    <t>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</si>
  <si>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7031</t>
  </si>
  <si>
    <t>25497</t>
  </si>
  <si>
    <t>Субсидии на реализацию государственной программы Камчатского края «Обеспечение доступным и комфортным жильем жителей Камчатского края». Региональные проекты. 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Реализация мероприятий по обеспечению жильем молодых семей (за счет средств краевого и федерального бюджета)</t>
  </si>
  <si>
    <t>Субсидии бюджетам городских округов на реализацию мероприятий по обеспечению жильем молодых семей</t>
  </si>
  <si>
    <t>8441</t>
  </si>
  <si>
    <t>25424</t>
  </si>
  <si>
    <t>Субсидии на реализацию Государственной программы Камчатского края «Формирование современной городской среды в Камчатском крае». Региональные проекты, направленные на достижение целей, показателей и решение задач национального проекта. Региональный проект «Формирование комфортной городской среды». 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Создание природного парка «Благоустройство Никольской сопки» (за счет средств федерального и краевого бюджетов)</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</si>
  <si>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</si>
  <si>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8431</t>
  </si>
  <si>
    <t>25299</t>
  </si>
  <si>
    <t>Субсидии на реализацию государственной программы Камчатского края  «Реализация государственной национальной политики и укрепление гражданского единства в Камчатском крае». Комплексы процессных мероприятий. Комплекс процессных мероприятий «Обустройство и восстановление воинских захоронении». Реализация федеральной целевой программы «Увековечение памяти погибших при защите Отечества на 2019 - 2024 годы» (за счет средств краевого и федерального бюджета)</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</si>
  <si>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</si>
  <si>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8411</t>
  </si>
  <si>
    <t>25172</t>
  </si>
  <si>
    <t>Субсидии на реализацию государственной программы Камчатского края «Развитие образования в Камчатском крае». Региональные проекты, направленные на достижение целей, показателей и решение задач национального проекта. Региональный проект «Современная школа».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детского технопарка «Кванториум») (Расходы за счет средств краевого бюджета и федерального бюджета текущего года)</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</si>
  <si>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</si>
  <si>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8331</t>
  </si>
  <si>
    <t>25171</t>
  </si>
  <si>
    <t>Субсидии на реализацию государственной программы Камчатского края  «Развитие образования в Камчатском крае». Региональные проекты, направленные на достижение целей, показателей и решение задач национального проекта. Региональный проект «Успех каждого ребенка».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(Расходы за счет средств краевого бюджета и федерального бюджета текущего года)</t>
  </si>
  <si>
    <t>Субсидии бюджетам городских округов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</si>
  <si>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8281</t>
  </si>
  <si>
    <t>25098</t>
  </si>
  <si>
    <t>Субсидии на реализацию государственной программы Камчатского края  «Развитие образования в Камчатском крае». Региональные проекты, направленные на достижение целей, показателей и решение задач национального проекта. Региональный проект «Успех каждого ребенка».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(за счет средств федерального и краевого бюджета)</t>
  </si>
  <si>
    <t>Субсидии бюджетам городских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</si>
  <si>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8272</t>
  </si>
  <si>
    <t>20302</t>
  </si>
  <si>
    <t>Субсидии на реализацию государственной программы Камчатского края «Обеспечение доступным и комфортным жильем жителей Камчатского края». Региональные проекты, направленные на достижение целей, показателей и решение задач национального проекта. Региональный проект «Обеспечение устойчивого сокращения непригодного для проживания жилищного фонда».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Переселение граждан из аварийного жилищного фонда признанного таковым в период с 1 января 2017 года до 1 января 2022 года (за счет средств краевого бюджета)</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</si>
  <si>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</si>
  <si>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8282</t>
  </si>
  <si>
    <t>20299</t>
  </si>
  <si>
    <t xml:space="preserve">Субсидии на реализацию государственной программы Камчатского края «Обеспечение доступным и комфортным жильем жителей Камчатского края». Региональные проекты, направленные на достижение целей, показателей и решение задач национального проекта. Региональный проект «Обеспечение устойчивого  сокращения непригодного для проживания жилищного фонда».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 Переселение граждан из аварийного жилищного фонда признанного таковым в период с 1 января 2017 года до 1 января 2022 года (за счет средств Фонда развития территорий) </t>
  </si>
  <si>
    <t>8042</t>
  </si>
  <si>
    <t>Субсидии на реализацию государственной программы Камчатского края «Обеспечение доступным и комфортным жильем жителей Камчатского края». Региональные проекты, направленные на достижение целей, показателей и решение задач национального проекта. Региональный проект «Обеспечение устойчивого сокращения непригодного для проживания жилищного фонда».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 Переселение граждан из аварийного жилищного фонда в соответствии с жилищным законодательством  (за счет остатков средств Фонда развития территорий)</t>
  </si>
  <si>
    <t>8032</t>
  </si>
  <si>
    <t>Субсидии на реализацию государственной программы Камчатского края «Обеспечение доступным и комфортным жильем жителей Камчатского края». Региональные проекты, направленные на достижение целей, показателей и решение задач национального проекта. Региональный проект «Обеспечение устойчивого сокращения непригодного для проживания жилищного фонда».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 Переселение граждан из аварийного жилищного фонда в соответствии с жилищным законодательством (за счет средств Фонда развития территорий)</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</si>
  <si>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</si>
  <si>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8612</t>
  </si>
  <si>
    <t>20077</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</si>
  <si>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Примыкание к автомобильной дороге А-401 подъездная дорога от морского порта Петропавловск-Камчатский к аэропорту Петропавловск-Камчатский (Елизово) на км 10+980 (справа по направлению движения из г. Петропавловск-Камчатский) участка дороги от ул. Ларина до ул. Академика Королева (за счет средств краевого дорожного фонда)</t>
  </si>
  <si>
    <t>8592</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</si>
  <si>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Автомобильная дорога от ул. Ленинская к ул. Красинцев (проектные работы) (за счет средств краевого дорожного фонда)</t>
  </si>
  <si>
    <t>8582</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</si>
  <si>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Строительство (в том числе проектные работы) объездной дороги от Петропавловского шоссе до жилого района «Северо-Восток», 1 этап - от Петропавловского шоссе до ул. Солнечной в г. Петропавловске-Камчатском (за счет средств краевого дорожного фонда)</t>
  </si>
  <si>
    <t>8532</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</si>
  <si>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Строительство примыкания к автомобильной дороге по ул. Ломоносова от микрорайона «Северный» (проектные работы) (за счет средств краевого дорожного фонда)</t>
  </si>
  <si>
    <t>8512</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</si>
  <si>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Объездная дорога от Петропавловского шоссе до жилого района «Северо-Восток». 2 этап - Строительство объездной дороги от проспекта Циолковского до Северо-Восточного шоссе (объезд Северо-Восточной части города) (проектные работы) (за счет средств краевого дорожного фонда)</t>
  </si>
  <si>
    <t>8492</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</si>
  <si>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Система ливневой канализации по проспекту Содружества и ул. Кавказская (проектные работы) (за счет средств краевого дорожного фонда)</t>
  </si>
  <si>
    <t>8482</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</si>
  <si>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Строительство примыкания к автомобильной дороге по проспекту Содружества от микрорайона «Северный» (за счет средств краевого дорожного фонда)</t>
  </si>
  <si>
    <t>8481</t>
  </si>
  <si>
    <t>Субсидии на реализацию государственной программы Камчатского края «Развитие культуры в Камчатском крае». Региональные проекты. Региональный проект «Инвестиционные мероприятия в сфере культуры». Сохранение объекта культурного наследия регионального значения «Дом № 13 по ул. Красинцев в г. Петропавловске-Камчатском»  (расходы за счет средств специального казначейского кредита)</t>
  </si>
  <si>
    <t>8391</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</si>
  <si>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Строительство автомобильной дороги от пос. Заозерный до Халактырского пляжа (расходы за счет средств специального казначейского кредита)</t>
  </si>
  <si>
    <t>8262</t>
  </si>
  <si>
    <t>Субсидии на реализацию государственной программы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Региональные проекты. Региональный проект «Обеспечение модернизации, реконструкции, строительства объектов систем водоснабжения и водоотведения». Субсидии местным бюджетам на модернизацию, реконструкцию, новое строительство объектов систем водоснабжения и водоотведения (в том числе проектные работы). Канализационная насосная станция № 15 в г. Петропавловске-Камчатском для муниципальных нужд Петропавловск-Камчатского городского округа (за счет средств краевого бюджета)</t>
  </si>
  <si>
    <t>7522</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</si>
  <si>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Дорога местного значения от ул. Приморская до территории ООО «Свободный порт Камчатка» (за счет средств краевого дорожного фонда)</t>
  </si>
  <si>
    <t>Субсидии бюджетам городских округов на софинансирование капитальных вложений в объекты муниципальной собственности</t>
  </si>
  <si>
    <t>Субсидии бюджетам бюджетной системы Российской Федерации (межбюджетные субсидии)</t>
  </si>
  <si>
    <t>8722</t>
  </si>
  <si>
    <t>15002</t>
  </si>
  <si>
    <t>Дотации бюджетам городских округов на поддержку мер по обеспечению сбалансированности бюджетов (Министерство сельского хозяйства, пищевой и перерабатывающей промышленности Камчатского края)</t>
  </si>
  <si>
    <t>8522</t>
  </si>
  <si>
    <t>Дотации бюджетам городских округов на поддержку мер по обеспечению сбалансированности бюджетов. На компенсацию дополнительных расходов в связи с отменой льгот на уплату налога на имущество организаций в отношении автомобильных дорог и сооружений вдоль них (Министерство финансов Камчатского края)</t>
  </si>
  <si>
    <t>8302</t>
  </si>
  <si>
    <t>Дотации бюджетам городских округов на поддержку мер по обеспечению сбалансированности бюджетов (Министерство по делам местного самоуправления и развитию Корякского округа Камчатского края)</t>
  </si>
  <si>
    <t>8172</t>
  </si>
  <si>
    <t>Дотации бюджетам городских округов на поддержку мер по обеспечению сбалансированности бюджетов. Реализация Закона Камчатского края от 09.10.2012 №134 «О наказах избирателей в Камчатском крае» (Министерство финансов Камчатского края)</t>
  </si>
  <si>
    <t>8082</t>
  </si>
  <si>
    <t>Дотации бюджетам городских округов на поддержку мер по обеспечению сбалансированности бюджетов (Министерство образования Камчатского края)</t>
  </si>
  <si>
    <t>8052</t>
  </si>
  <si>
    <t>Дотации бюджетам городских округов на поддержку мер по обеспечению сбалансированности бюджетов (Министерство финансов Камчатского края)</t>
  </si>
  <si>
    <t>Дотации бюджетам городских округов на поддержку мер по обеспечению сбалансированности бюджетов</t>
  </si>
  <si>
    <t>15001</t>
  </si>
  <si>
    <t>Дотации бюджетам городских округов на выравнивание бюджетной обеспеченности из бюджета субъекта Российской Федерации</t>
  </si>
  <si>
    <t>10000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</si>
  <si>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</si>
  <si>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</si>
  <si>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</si>
  <si>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9300</t>
  </si>
  <si>
    <t>15020</t>
  </si>
  <si>
    <t>17</t>
  </si>
  <si>
    <t>1</t>
  </si>
  <si>
    <t>Инициативные платежи, зачисляемые в бюджеты городских округов (инициативный проект «Уютный двор»)</t>
  </si>
  <si>
    <t>180</t>
  </si>
  <si>
    <t>05040</t>
  </si>
  <si>
    <t>Прочие неналоговые доходы бюджетов городских округов</t>
  </si>
  <si>
    <t>ПРОЧИЕ НЕНАЛОГОВЫЕ ДОХОДЫ</t>
  </si>
  <si>
    <t>140</t>
  </si>
  <si>
    <t>01</t>
  </si>
  <si>
    <t>11130</t>
  </si>
  <si>
    <t>16</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</si>
  <si>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</si>
  <si>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11064</t>
  </si>
  <si>
    <t>Платежи, уплачиваемые в целях возмещения вреда, причиняемого автомобильным дорогам местного значения тяжеловесными транспортными средствами</t>
  </si>
  <si>
    <t>11050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</si>
  <si>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</si>
  <si>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10123</t>
  </si>
  <si>
    <t>10061</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</si>
  <si>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</si>
  <si>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10032</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</si>
  <si>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</si>
  <si>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07090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</si>
  <si>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</si>
  <si>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07010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</si>
  <si>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</si>
  <si>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01333</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</si>
  <si>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</si>
  <si>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9000</t>
  </si>
  <si>
    <t>01203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</si>
  <si>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</si>
  <si>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01194</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</si>
  <si>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</si>
  <si>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01193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</si>
  <si>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</si>
  <si>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01183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</si>
  <si>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</si>
  <si>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01173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</si>
  <si>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</si>
  <si>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01163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</si>
  <si>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</si>
  <si>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01153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</si>
  <si>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</si>
  <si>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01143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</si>
  <si>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</si>
  <si>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</si>
  <si>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</si>
  <si>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01103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</si>
  <si>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</si>
  <si>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01093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</si>
  <si>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</si>
  <si>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01083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</si>
  <si>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</si>
  <si>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01073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</si>
  <si>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</si>
  <si>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</si>
  <si>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</si>
  <si>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</si>
  <si>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</si>
  <si>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ШТРАФЫ, САНКЦИИ, ВОЗМЕЩЕНИЕ УЩЕРБА</t>
  </si>
  <si>
    <t>410</t>
  </si>
  <si>
    <t>13040</t>
  </si>
  <si>
    <t>14</t>
  </si>
  <si>
    <t>Доходы от приватизации имущества, находящегося в собственности городских округов, в части приватизации нефинансовых активов имущества казны</t>
  </si>
  <si>
    <t>430</t>
  </si>
  <si>
    <t>06024</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</si>
  <si>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</si>
  <si>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06012</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</si>
  <si>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</si>
  <si>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02043</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</si>
  <si>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</si>
  <si>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МАТЕРИАЛЬНЫХ И НЕМАТЕРИАЛЬНЫХ АКТИВОВ</t>
  </si>
  <si>
    <t>130</t>
  </si>
  <si>
    <t>02994</t>
  </si>
  <si>
    <t>13</t>
  </si>
  <si>
    <t>Прочие доходы от компенсации затрат бюджетов городских округов</t>
  </si>
  <si>
    <t>02064</t>
  </si>
  <si>
    <t>Доходы, поступающие в порядке возмещения расходов, понесенных в связи с эксплуатацией имущества городских округов</t>
  </si>
  <si>
    <t>01994</t>
  </si>
  <si>
    <t>Прочие доходы от оказания платных услуг (работ) получателями средств бюджетов городских округов</t>
  </si>
  <si>
    <t>ДОХОДЫ ОТ ОКАЗАНИЯ ПЛАТНЫХ УСЛУГ И КОМПЕНСАЦИИ ЗАТРАТ ГОСУДАРСТВА</t>
  </si>
  <si>
    <t>120</t>
  </si>
  <si>
    <t>01042</t>
  </si>
  <si>
    <t>12</t>
  </si>
  <si>
    <t>Плата за размещение твердых коммунальных отходов</t>
  </si>
  <si>
    <t>01041</t>
  </si>
  <si>
    <t>Плата за размещение отходов производства</t>
  </si>
  <si>
    <t>01030</t>
  </si>
  <si>
    <t>Плата за сбросы загрязняющих веществ в водные объекты</t>
  </si>
  <si>
    <t>01010</t>
  </si>
  <si>
    <t>Плата за выбросы загрязняющих веществ в атмосферный воздух стационарными объектами</t>
  </si>
  <si>
    <t>ПЛАТЕЖИ ПРИ ПОЛЬЗОВАНИИ ПРИРОДНЫМИ РЕСУРСАМИ</t>
  </si>
  <si>
    <t>9050</t>
  </si>
  <si>
    <t>09080</t>
  </si>
  <si>
    <t>11</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</si>
  <si>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 (Плата по договору на размещение нестационарного объекта)</t>
  </si>
  <si>
    <t>9020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</si>
  <si>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 (Плата за установку и эксплуатацию рекламных конструкций, присоединенных к недвижимому имуществу)</t>
  </si>
  <si>
    <t>09044</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</si>
  <si>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</si>
  <si>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09034</t>
  </si>
  <si>
    <t>Доходы от эксплуатации и использования имущества автомобильных дорог, находящихся в собственности городских округов</t>
  </si>
  <si>
    <t>07014</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</si>
  <si>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</si>
  <si>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05312</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</si>
  <si>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</si>
  <si>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05074</t>
  </si>
  <si>
    <t>05024</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</si>
  <si>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</si>
  <si>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</si>
  <si>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</si>
  <si>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01040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</si>
  <si>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</si>
  <si>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ОТ ИСПОЛЬЗОВАНИЯ ИМУЩЕСТВА, НАХОДЯЩЕГОСЯ В ГОСУДАРСТВЕННОЙ И МУНИЦИПАЛЬНОЙ СОБСТВЕННОСТИ</t>
  </si>
  <si>
    <t>110</t>
  </si>
  <si>
    <t>07150</t>
  </si>
  <si>
    <t>08</t>
  </si>
  <si>
    <t>Государственная пошлина за выдачу разрешения на установку рекламной конструкции</t>
  </si>
  <si>
    <t>03010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</si>
  <si>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</si>
  <si>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t>
  </si>
  <si>
    <t>06000</t>
  </si>
  <si>
    <t>06</t>
  </si>
  <si>
    <t>Земельный налог</t>
  </si>
  <si>
    <t>02000</t>
  </si>
  <si>
    <t>Налог на имущество организаций</t>
  </si>
  <si>
    <t>01000</t>
  </si>
  <si>
    <t>Налог на имущество физических лиц</t>
  </si>
  <si>
    <t>НАЛОГИ НА ИМУЩЕСТВО</t>
  </si>
  <si>
    <t>04000</t>
  </si>
  <si>
    <t>05</t>
  </si>
  <si>
    <t>Налог, взимаемый в связи с применением патентной системы налогообложения</t>
  </si>
  <si>
    <t>03000</t>
  </si>
  <si>
    <t>Единый сельскохозяйственный налог</t>
  </si>
  <si>
    <t>Единый налог на вмененный доход для отдельных видов деятельности</t>
  </si>
  <si>
    <t>Налог, взимаемый в связи с применением упрощенной системы налогообложения</t>
  </si>
  <si>
    <t>НАЛОГИ НА СОВОКУПНЫЙ ДОХОД</t>
  </si>
  <si>
    <t>02261</t>
  </si>
  <si>
    <t>03</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</si>
  <si>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</si>
  <si>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</si>
  <si>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</si>
  <si>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</si>
  <si>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</si>
  <si>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</si>
  <si>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</si>
  <si>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ТОВАРЫ (РАБОТЫ, УСЛУГИ), РЕАЛИЗУЕМЫЕ НА ТЕРРИТОРИИ РОССИЙСКОЙ ФЕДЕРАЦИИ</t>
  </si>
  <si>
    <t>Налог на доходы физических лиц</t>
  </si>
  <si>
    <t>Налог на прибыль организаций</t>
  </si>
  <si>
    <t>НАЛОГИ НА ПРИБЫЛЬ, ДОХОДЫ</t>
  </si>
  <si>
    <t>НАЛОГОВЫЕ И НЕНАЛОГОВЫЕ ДОХОДЫ</t>
  </si>
  <si>
    <t>Элемент</t>
  </si>
  <si>
    <t>Подгруппа</t>
  </si>
  <si>
    <t>Аналитическая группа подвида</t>
  </si>
  <si>
    <t>Код подвида</t>
  </si>
  <si>
    <t>Статья и подстатья</t>
  </si>
  <si>
    <t>Группа</t>
  </si>
  <si>
    <t>Код главного администратора</t>
  </si>
  <si>
    <t xml:space="preserve">Годовой объем </t>
  </si>
  <si>
    <t>Коды классификации доходов</t>
  </si>
  <si>
    <t>Наименования показателей</t>
  </si>
  <si>
    <t>тыс. рублей</t>
  </si>
  <si>
    <t>Петропавловск-Камчатского городского округа</t>
  </si>
  <si>
    <t>к Решению Городской Думы</t>
  </si>
  <si>
    <t>от _____________ № ____-нд</t>
  </si>
  <si>
    <t>Приложение 1</t>
  </si>
  <si>
    <t>«Об исполнении бюджета Петропавловск-Камчатского</t>
  </si>
  <si>
    <t>городского округа за 2024 год»</t>
  </si>
  <si>
    <t>Отчет об исполнении доходов бюджета Петропавловск-Камчатского городского округа по группам, подгруппам и статьям классификации доходов бюджетов Российской Федерации за 2024 год</t>
  </si>
  <si>
    <t>Доходы от сдачи в аренду имущества, составляющего казну городских округов, за исключением земельных участков</t>
  </si>
  <si>
    <t>Фактическое исполнение</t>
  </si>
  <si>
    <t>Исполнено в процентах</t>
  </si>
  <si>
    <t>5=4/3*100</t>
  </si>
  <si>
    <t>ЗАДОЛЖЕННОСТЬ И ПЕРЕРАСЧЕТЫ ПО ОТМЕНЕННЫМ НАЛОГАМ, СБОРАМ И ИНЫМ ОБЯЗАТЕЛЬНЫМ ПЛАТЕЖАМ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</si>
  <si>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</si>
  <si>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09</t>
  </si>
  <si>
    <t>07032</t>
  </si>
  <si>
    <t>1000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</si>
  <si>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</si>
  <si>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01213</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</si>
  <si>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</si>
  <si>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11150</t>
  </si>
  <si>
    <t>Платежи по искам о возмещении вреда, причиненного недрам, а также платежи, уплачиваемые при добровольном возмещении вреда, причиненного недрам, подлежащие зачислению в бюджет муниципального образования (за исключением вреда, причиненного на особо охраняемых природных территориях)</t>
  </si>
  <si>
    <t>Невыясненные поступления, зачисляемые в бюджеты городских округов</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</si>
  <si>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</si>
  <si>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Возврат остатков субвенций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городских округов</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</si>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</sst>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Red]\-#,###,##0.00000;0.00000"/>
    <numFmt numFmtId="165" formatCode="#,##0.00000;[Red]\-#,##0.00000;0.00000"/>
    <numFmt numFmtId="166" formatCode="#,##0.00000_ ;[Red]\-#,##0.00000\ "/>
    <numFmt numFmtId="167" formatCode="#,##0.00_ ;[Red]\-#,##0.00\ "/>
  </numFmts>
  <fonts count="5" x14ac:knownFonts="1">
    <font>
      <sz val="10"/>
      <name val="Arial"/>
      <charset val="204"/>
    </font>
    <font>
      <sz val="12"/>
      <name val="Times New Roman"/>
      <family val="1"/>
      <charset val="204"/>
    </font>
    <font>
      <sz val="10"/>
      <name val="Arial"/>
      <family val="2"/>
      <charset val="204"/>
    </font>
    <font>
      <b/>
      <sz val="14"/>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bottom/>
      <diagonal/>
    </border>
  </borders>
  <cellStyleXfs count="3">
    <xf numFmtId="0" fontId="0" fillId="0" borderId="0"/>
    <xf numFmtId="0" fontId="2" fillId="0" borderId="0"/>
    <xf numFmtId="0" fontId="2" fillId="0" borderId="0"/>
  </cellStyleXfs>
  <cellXfs count="49">
    <xf numFmtId="0" fontId="0" fillId="0" borderId="0" xfId="0"/>
    <xf numFmtId="0" fontId="1" fillId="0" borderId="1" xfId="1"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right"/>
      <protection hidden="1"/>
    </xf>
    <xf numFmtId="0" fontId="1" fillId="0" borderId="0" xfId="0" applyNumberFormat="1" applyFont="1" applyFill="1" applyAlignment="1" applyProtection="1">
      <alignment horizontal="centerContinuous"/>
      <protection hidden="1"/>
    </xf>
    <xf numFmtId="165" fontId="1" fillId="0" borderId="2" xfId="0" applyNumberFormat="1" applyFont="1" applyFill="1" applyBorder="1" applyAlignment="1" applyProtection="1">
      <alignment horizontal="right" vertical="center"/>
      <protection hidden="1"/>
    </xf>
    <xf numFmtId="165" fontId="1" fillId="0" borderId="3" xfId="0" applyNumberFormat="1" applyFont="1" applyFill="1" applyBorder="1" applyAlignment="1" applyProtection="1">
      <alignment horizontal="right" vertical="center"/>
      <protection hidden="1"/>
    </xf>
    <xf numFmtId="166" fontId="1" fillId="0" borderId="3" xfId="0" applyNumberFormat="1" applyFont="1" applyFill="1" applyBorder="1" applyAlignment="1" applyProtection="1">
      <alignment horizontal="right" vertical="center"/>
      <protection hidden="1"/>
    </xf>
    <xf numFmtId="165" fontId="4" fillId="0" borderId="3" xfId="0" applyNumberFormat="1" applyFont="1" applyFill="1" applyBorder="1" applyAlignment="1" applyProtection="1">
      <alignment horizontal="right" vertical="center"/>
      <protection hidden="1"/>
    </xf>
    <xf numFmtId="166" fontId="1" fillId="2" borderId="3" xfId="0" applyNumberFormat="1" applyFont="1" applyFill="1" applyBorder="1" applyAlignment="1" applyProtection="1">
      <alignment horizontal="right" vertical="center"/>
      <protection hidden="1"/>
    </xf>
    <xf numFmtId="0" fontId="4" fillId="0" borderId="1" xfId="0" applyNumberFormat="1" applyFont="1" applyFill="1" applyBorder="1" applyAlignment="1" applyProtection="1">
      <protection hidden="1"/>
    </xf>
    <xf numFmtId="164" fontId="4" fillId="0" borderId="1" xfId="0" applyNumberFormat="1" applyFont="1" applyFill="1" applyBorder="1" applyAlignment="1" applyProtection="1">
      <alignment horizontal="right" vertical="center"/>
      <protection hidden="1"/>
    </xf>
    <xf numFmtId="165" fontId="4" fillId="0" borderId="1" xfId="0" applyNumberFormat="1" applyFont="1" applyFill="1" applyBorder="1" applyAlignment="1"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1" fillId="0" borderId="0" xfId="0" applyNumberFormat="1" applyFont="1" applyFill="1" applyAlignment="1" applyProtection="1">
      <alignment horizontal="right" wrapText="1"/>
      <protection hidden="1"/>
    </xf>
    <xf numFmtId="0" fontId="1" fillId="0" borderId="0" xfId="0" applyFont="1"/>
    <xf numFmtId="0" fontId="1" fillId="0" borderId="0" xfId="0" applyFont="1" applyFill="1" applyAlignment="1" applyProtection="1">
      <protection hidden="1"/>
    </xf>
    <xf numFmtId="0" fontId="4" fillId="0" borderId="0" xfId="0" applyNumberFormat="1" applyFont="1" applyFill="1" applyAlignment="1" applyProtection="1">
      <alignment horizontal="centerContinuous"/>
      <protection hidden="1"/>
    </xf>
    <xf numFmtId="0" fontId="1" fillId="0" borderId="1" xfId="0" applyNumberFormat="1" applyFont="1" applyFill="1" applyBorder="1" applyAlignment="1" applyProtection="1">
      <protection hidden="1"/>
    </xf>
    <xf numFmtId="0" fontId="1" fillId="0" borderId="3" xfId="0" applyNumberFormat="1" applyFont="1" applyFill="1" applyBorder="1" applyAlignment="1" applyProtection="1">
      <alignment horizontal="center" vertical="center" wrapText="1"/>
      <protection hidden="1"/>
    </xf>
    <xf numFmtId="0" fontId="4" fillId="0" borderId="4" xfId="0" applyNumberFormat="1" applyFont="1" applyFill="1" applyBorder="1" applyAlignment="1" applyProtection="1">
      <alignment horizontal="left" wrapText="1"/>
      <protection hidden="1"/>
    </xf>
    <xf numFmtId="0" fontId="4" fillId="0" borderId="3" xfId="0" applyNumberFormat="1" applyFont="1" applyFill="1" applyBorder="1" applyAlignment="1" applyProtection="1">
      <alignment horizontal="center" vertical="center"/>
      <protection hidden="1"/>
    </xf>
    <xf numFmtId="0" fontId="4" fillId="0" borderId="3" xfId="0" applyNumberFormat="1" applyFont="1" applyFill="1" applyBorder="1" applyAlignment="1" applyProtection="1">
      <alignment horizontal="center" vertical="center" wrapText="1"/>
      <protection hidden="1"/>
    </xf>
    <xf numFmtId="166" fontId="4" fillId="0" borderId="3" xfId="0" applyNumberFormat="1" applyFont="1" applyFill="1" applyBorder="1" applyAlignment="1" applyProtection="1">
      <alignment horizontal="right" vertical="center"/>
      <protection hidden="1"/>
    </xf>
    <xf numFmtId="0" fontId="1" fillId="0" borderId="4" xfId="0" applyNumberFormat="1" applyFont="1" applyFill="1" applyBorder="1" applyAlignment="1" applyProtection="1">
      <alignment horizontal="left" wrapText="1"/>
      <protection hidden="1"/>
    </xf>
    <xf numFmtId="0" fontId="1" fillId="0" borderId="3" xfId="0" applyNumberFormat="1" applyFont="1" applyFill="1" applyBorder="1" applyAlignment="1" applyProtection="1">
      <alignment horizontal="center" vertical="center"/>
      <protection hidden="1"/>
    </xf>
    <xf numFmtId="49" fontId="4" fillId="0" borderId="3" xfId="0" applyNumberFormat="1" applyFont="1" applyFill="1" applyBorder="1" applyAlignment="1" applyProtection="1">
      <alignment horizontal="center" vertical="center"/>
      <protection hidden="1"/>
    </xf>
    <xf numFmtId="49" fontId="4" fillId="0" borderId="3" xfId="0" applyNumberFormat="1" applyFont="1" applyFill="1" applyBorder="1" applyAlignment="1" applyProtection="1">
      <alignment horizontal="center" vertical="center" wrapText="1"/>
      <protection hidden="1"/>
    </xf>
    <xf numFmtId="49" fontId="1" fillId="0" borderId="3" xfId="0" applyNumberFormat="1" applyFont="1" applyFill="1" applyBorder="1" applyAlignment="1" applyProtection="1">
      <alignment horizontal="center" vertical="center"/>
      <protection hidden="1"/>
    </xf>
    <xf numFmtId="49" fontId="1" fillId="0" borderId="3" xfId="0" applyNumberFormat="1" applyFont="1" applyFill="1" applyBorder="1" applyAlignment="1" applyProtection="1">
      <alignment horizontal="center" vertical="center" wrapText="1"/>
      <protection hidden="1"/>
    </xf>
    <xf numFmtId="0" fontId="4" fillId="0" borderId="5" xfId="0" applyNumberFormat="1" applyFont="1" applyFill="1" applyBorder="1" applyAlignment="1" applyProtection="1">
      <alignment horizontal="left" wrapText="1"/>
      <protection hidden="1"/>
    </xf>
    <xf numFmtId="0" fontId="4" fillId="0" borderId="6" xfId="0" applyNumberFormat="1" applyFont="1" applyFill="1" applyBorder="1" applyAlignment="1" applyProtection="1">
      <alignment horizontal="center" vertical="center"/>
      <protection hidden="1"/>
    </xf>
    <xf numFmtId="0" fontId="4" fillId="0" borderId="6" xfId="0" applyNumberFormat="1" applyFont="1" applyFill="1" applyBorder="1" applyAlignment="1" applyProtection="1">
      <alignment horizontal="center" vertical="center" wrapText="1"/>
      <protection hidden="1"/>
    </xf>
    <xf numFmtId="165" fontId="4" fillId="0" borderId="6" xfId="0" applyNumberFormat="1" applyFont="1" applyFill="1" applyBorder="1" applyAlignment="1" applyProtection="1">
      <alignment horizontal="right" vertical="center"/>
      <protection hidden="1"/>
    </xf>
    <xf numFmtId="166" fontId="4" fillId="0" borderId="6" xfId="0" applyNumberFormat="1" applyFont="1" applyFill="1" applyBorder="1" applyAlignment="1" applyProtection="1">
      <alignment horizontal="right" vertical="center"/>
      <protection hidden="1"/>
    </xf>
    <xf numFmtId="0" fontId="1" fillId="0" borderId="1" xfId="0" applyNumberFormat="1" applyFont="1" applyFill="1" applyBorder="1" applyAlignment="1" applyProtection="1">
      <alignment horizontal="center" vertical="center" wrapText="1"/>
      <protection hidden="1"/>
    </xf>
    <xf numFmtId="0" fontId="1" fillId="0" borderId="8" xfId="0" applyNumberFormat="1" applyFont="1" applyFill="1" applyBorder="1" applyAlignment="1" applyProtection="1">
      <alignment horizontal="left" wrapText="1"/>
      <protection hidden="1"/>
    </xf>
    <xf numFmtId="0" fontId="1" fillId="0" borderId="2" xfId="0" applyNumberFormat="1" applyFont="1" applyFill="1" applyBorder="1" applyAlignment="1" applyProtection="1">
      <alignment horizontal="center" vertical="center"/>
      <protection hidden="1"/>
    </xf>
    <xf numFmtId="0" fontId="1" fillId="0" borderId="2" xfId="0" applyNumberFormat="1" applyFont="1" applyFill="1" applyBorder="1" applyAlignment="1" applyProtection="1">
      <alignment horizontal="center" vertical="center" wrapText="1"/>
      <protection hidden="1"/>
    </xf>
    <xf numFmtId="166" fontId="1" fillId="0" borderId="2" xfId="0" applyNumberFormat="1" applyFont="1" applyFill="1" applyBorder="1" applyAlignment="1" applyProtection="1">
      <alignment horizontal="right" vertical="center"/>
      <protection hidden="1"/>
    </xf>
    <xf numFmtId="166" fontId="1" fillId="0" borderId="0" xfId="0" applyNumberFormat="1" applyFont="1"/>
    <xf numFmtId="167" fontId="4" fillId="0" borderId="7" xfId="0" applyNumberFormat="1" applyFont="1" applyFill="1" applyBorder="1" applyAlignment="1" applyProtection="1">
      <alignment horizontal="right" vertical="center"/>
      <protection hidden="1"/>
    </xf>
    <xf numFmtId="167" fontId="1" fillId="0" borderId="7" xfId="0" applyNumberFormat="1" applyFont="1" applyFill="1" applyBorder="1" applyAlignment="1" applyProtection="1">
      <alignment horizontal="right" vertical="center"/>
      <protection hidden="1"/>
    </xf>
    <xf numFmtId="0" fontId="4" fillId="0" borderId="0" xfId="0" applyFont="1"/>
    <xf numFmtId="167" fontId="1" fillId="0" borderId="9" xfId="0" applyNumberFormat="1" applyFont="1" applyFill="1" applyBorder="1" applyAlignment="1" applyProtection="1">
      <alignment horizontal="right" vertical="center"/>
      <protection hidden="1"/>
    </xf>
    <xf numFmtId="167" fontId="4" fillId="0" borderId="1" xfId="0" applyNumberFormat="1" applyFont="1" applyFill="1" applyBorder="1" applyAlignment="1" applyProtection="1">
      <alignment horizontal="right" vertical="center"/>
      <protection hidden="1"/>
    </xf>
    <xf numFmtId="0" fontId="3" fillId="0" borderId="0" xfId="0" applyNumberFormat="1" applyFont="1" applyFill="1" applyAlignment="1" applyProtection="1">
      <alignment horizontal="center" wrapText="1"/>
      <protection hidden="1"/>
    </xf>
    <xf numFmtId="0" fontId="1" fillId="0" borderId="1" xfId="0" applyNumberFormat="1" applyFont="1" applyFill="1" applyBorder="1" applyAlignment="1" applyProtection="1">
      <alignment horizontal="center" vertical="center" wrapText="1"/>
      <protection hidden="1"/>
    </xf>
    <xf numFmtId="0" fontId="1" fillId="0" borderId="1" xfId="1" applyNumberFormat="1" applyFont="1" applyFill="1" applyBorder="1" applyAlignment="1" applyProtection="1">
      <alignment horizontal="center" vertical="center" wrapText="1"/>
      <protection hidden="1"/>
    </xf>
  </cellXfs>
  <cellStyles count="3">
    <cellStyle name="Обычный" xfId="0" builtinId="0"/>
    <cellStyle name="Обычный 2 10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0"/>
  <sheetViews>
    <sheetView showGridLines="0" tabSelected="1" zoomScaleNormal="100" workbookViewId="0">
      <selection activeCell="J11" sqref="J11:J13"/>
    </sheetView>
  </sheetViews>
  <sheetFormatPr defaultColWidth="9.140625" defaultRowHeight="15.75" x14ac:dyDescent="0.25"/>
  <cols>
    <col min="1" max="1" width="85.5703125" style="15" customWidth="1"/>
    <col min="2" max="2" width="13.42578125" style="15" customWidth="1"/>
    <col min="3" max="3" width="7.7109375" style="15" customWidth="1"/>
    <col min="4" max="4" width="9.140625" style="15" customWidth="1"/>
    <col min="5" max="5" width="11" style="15" customWidth="1"/>
    <col min="6" max="6" width="9.140625" style="15" customWidth="1"/>
    <col min="7" max="7" width="6.7109375" style="15" customWidth="1"/>
    <col min="8" max="8" width="9.42578125" style="15" customWidth="1"/>
    <col min="9" max="9" width="17.85546875" style="15" bestFit="1" customWidth="1"/>
    <col min="10" max="10" width="19.85546875" style="15" customWidth="1"/>
    <col min="11" max="11" width="15.7109375" style="15" customWidth="1"/>
    <col min="12" max="12" width="28" style="15" customWidth="1"/>
    <col min="13" max="113" width="9.140625" style="15" customWidth="1"/>
    <col min="114" max="16384" width="9.140625" style="15"/>
  </cols>
  <sheetData>
    <row r="1" spans="1:12" x14ac:dyDescent="0.25">
      <c r="A1" s="12"/>
      <c r="B1" s="12"/>
      <c r="C1" s="12"/>
      <c r="D1" s="13"/>
      <c r="E1" s="14"/>
      <c r="F1" s="14"/>
      <c r="G1" s="14"/>
      <c r="H1" s="14"/>
      <c r="I1" s="14"/>
      <c r="J1" s="14"/>
      <c r="K1" s="2" t="s">
        <v>429</v>
      </c>
    </row>
    <row r="2" spans="1:12" x14ac:dyDescent="0.25">
      <c r="A2" s="12"/>
      <c r="B2" s="12"/>
      <c r="C2" s="12"/>
      <c r="D2" s="13"/>
      <c r="E2" s="14"/>
      <c r="F2" s="14"/>
      <c r="G2" s="14"/>
      <c r="H2" s="14"/>
      <c r="I2" s="14"/>
      <c r="J2" s="14"/>
      <c r="K2" s="2" t="s">
        <v>427</v>
      </c>
    </row>
    <row r="3" spans="1:12" x14ac:dyDescent="0.25">
      <c r="A3" s="12"/>
      <c r="B3" s="12"/>
      <c r="C3" s="12"/>
      <c r="D3" s="13"/>
      <c r="E3" s="14"/>
      <c r="F3" s="14"/>
      <c r="G3" s="14"/>
      <c r="H3" s="14"/>
      <c r="I3" s="14"/>
      <c r="J3" s="14"/>
      <c r="K3" s="2" t="s">
        <v>426</v>
      </c>
    </row>
    <row r="4" spans="1:12" x14ac:dyDescent="0.25">
      <c r="A4" s="12"/>
      <c r="B4" s="12"/>
      <c r="C4" s="12"/>
      <c r="D4" s="13"/>
      <c r="E4" s="14"/>
      <c r="F4" s="14"/>
      <c r="G4" s="14"/>
      <c r="H4" s="14"/>
      <c r="I4" s="14"/>
      <c r="J4" s="14"/>
      <c r="K4" s="2" t="s">
        <v>428</v>
      </c>
    </row>
    <row r="5" spans="1:12" x14ac:dyDescent="0.25">
      <c r="A5" s="12"/>
      <c r="B5" s="12"/>
      <c r="C5" s="12"/>
      <c r="D5" s="13"/>
      <c r="E5" s="14"/>
      <c r="F5" s="14"/>
      <c r="G5" s="14"/>
      <c r="H5" s="14"/>
      <c r="I5" s="14"/>
      <c r="J5" s="14"/>
      <c r="K5" s="2" t="s">
        <v>430</v>
      </c>
    </row>
    <row r="6" spans="1:12" x14ac:dyDescent="0.25">
      <c r="A6" s="12"/>
      <c r="B6" s="12"/>
      <c r="C6" s="12"/>
      <c r="D6" s="13"/>
      <c r="E6" s="14"/>
      <c r="F6" s="14"/>
      <c r="G6" s="14"/>
      <c r="H6" s="14"/>
      <c r="I6" s="14"/>
      <c r="J6" s="14"/>
      <c r="K6" s="2" t="s">
        <v>431</v>
      </c>
    </row>
    <row r="7" spans="1:12" x14ac:dyDescent="0.25">
      <c r="A7" s="2"/>
      <c r="B7" s="16"/>
      <c r="C7" s="16"/>
      <c r="D7" s="17"/>
      <c r="E7" s="16"/>
      <c r="F7" s="17"/>
      <c r="G7" s="16"/>
      <c r="H7" s="16"/>
      <c r="I7" s="16"/>
      <c r="J7" s="16"/>
      <c r="K7" s="12"/>
    </row>
    <row r="8" spans="1:12" ht="42" customHeight="1" x14ac:dyDescent="0.3">
      <c r="A8" s="46" t="s">
        <v>432</v>
      </c>
      <c r="B8" s="46"/>
      <c r="C8" s="46"/>
      <c r="D8" s="46"/>
      <c r="E8" s="46"/>
      <c r="F8" s="46"/>
      <c r="G8" s="46"/>
      <c r="H8" s="46"/>
      <c r="I8" s="46"/>
      <c r="J8" s="46"/>
      <c r="K8" s="46"/>
    </row>
    <row r="9" spans="1:12" x14ac:dyDescent="0.25">
      <c r="A9" s="3"/>
      <c r="B9" s="3"/>
      <c r="C9" s="3"/>
      <c r="D9" s="17"/>
      <c r="E9" s="3"/>
      <c r="F9" s="17"/>
      <c r="G9" s="3"/>
      <c r="H9" s="3"/>
      <c r="I9" s="3"/>
      <c r="J9" s="3"/>
      <c r="K9" s="3"/>
    </row>
    <row r="10" spans="1:12" x14ac:dyDescent="0.25">
      <c r="A10" s="3"/>
      <c r="B10" s="3"/>
      <c r="C10" s="3"/>
      <c r="D10" s="17"/>
      <c r="E10" s="3"/>
      <c r="F10" s="17"/>
      <c r="G10" s="3"/>
      <c r="H10" s="3"/>
      <c r="I10" s="3"/>
      <c r="J10" s="3"/>
      <c r="K10" s="2" t="s">
        <v>425</v>
      </c>
    </row>
    <row r="11" spans="1:12" x14ac:dyDescent="0.25">
      <c r="A11" s="47" t="s">
        <v>424</v>
      </c>
      <c r="B11" s="47" t="s">
        <v>423</v>
      </c>
      <c r="C11" s="47"/>
      <c r="D11" s="47"/>
      <c r="E11" s="47"/>
      <c r="F11" s="47"/>
      <c r="G11" s="47"/>
      <c r="H11" s="47"/>
      <c r="I11" s="47" t="s">
        <v>422</v>
      </c>
      <c r="J11" s="48" t="s">
        <v>434</v>
      </c>
      <c r="K11" s="48" t="s">
        <v>435</v>
      </c>
    </row>
    <row r="12" spans="1:12" ht="36" customHeight="1" x14ac:dyDescent="0.25">
      <c r="A12" s="47"/>
      <c r="B12" s="47" t="s">
        <v>421</v>
      </c>
      <c r="C12" s="47" t="s">
        <v>420</v>
      </c>
      <c r="D12" s="47" t="s">
        <v>416</v>
      </c>
      <c r="E12" s="47" t="s">
        <v>419</v>
      </c>
      <c r="F12" s="47" t="s">
        <v>415</v>
      </c>
      <c r="G12" s="47" t="s">
        <v>418</v>
      </c>
      <c r="H12" s="47" t="s">
        <v>417</v>
      </c>
      <c r="I12" s="47" t="s">
        <v>1</v>
      </c>
      <c r="J12" s="48" t="s">
        <v>1</v>
      </c>
      <c r="K12" s="48" t="s">
        <v>1</v>
      </c>
    </row>
    <row r="13" spans="1:12" ht="36" customHeight="1" x14ac:dyDescent="0.25">
      <c r="A13" s="47"/>
      <c r="B13" s="47"/>
      <c r="C13" s="47"/>
      <c r="D13" s="47"/>
      <c r="E13" s="47"/>
      <c r="F13" s="47"/>
      <c r="G13" s="47"/>
      <c r="H13" s="47"/>
      <c r="I13" s="47"/>
      <c r="J13" s="48"/>
      <c r="K13" s="48"/>
    </row>
    <row r="14" spans="1:12" x14ac:dyDescent="0.25">
      <c r="A14" s="35">
        <v>1</v>
      </c>
      <c r="B14" s="47">
        <v>2</v>
      </c>
      <c r="C14" s="47"/>
      <c r="D14" s="47"/>
      <c r="E14" s="47"/>
      <c r="F14" s="47"/>
      <c r="G14" s="47"/>
      <c r="H14" s="47"/>
      <c r="I14" s="35">
        <v>3</v>
      </c>
      <c r="J14" s="1">
        <v>4</v>
      </c>
      <c r="K14" s="1" t="s">
        <v>436</v>
      </c>
    </row>
    <row r="15" spans="1:12" x14ac:dyDescent="0.25">
      <c r="A15" s="30" t="s">
        <v>414</v>
      </c>
      <c r="B15" s="31" t="s">
        <v>5</v>
      </c>
      <c r="C15" s="31" t="s">
        <v>266</v>
      </c>
      <c r="D15" s="32" t="s">
        <v>11</v>
      </c>
      <c r="E15" s="31" t="s">
        <v>4</v>
      </c>
      <c r="F15" s="32" t="s">
        <v>11</v>
      </c>
      <c r="G15" s="31" t="s">
        <v>3</v>
      </c>
      <c r="H15" s="31" t="s">
        <v>5</v>
      </c>
      <c r="I15" s="33">
        <v>9986508.6101799998</v>
      </c>
      <c r="J15" s="34">
        <f>J16+J19+J24+J29+J33+J36+J38+J49+J54+J58+J63+J90</f>
        <v>10144921.823829999</v>
      </c>
      <c r="K15" s="41">
        <v>101.59</v>
      </c>
      <c r="L15" s="40"/>
    </row>
    <row r="16" spans="1:12" x14ac:dyDescent="0.25">
      <c r="A16" s="20" t="s">
        <v>413</v>
      </c>
      <c r="B16" s="21" t="s">
        <v>5</v>
      </c>
      <c r="C16" s="21" t="s">
        <v>266</v>
      </c>
      <c r="D16" s="22" t="s">
        <v>273</v>
      </c>
      <c r="E16" s="21" t="s">
        <v>4</v>
      </c>
      <c r="F16" s="22" t="s">
        <v>11</v>
      </c>
      <c r="G16" s="21" t="s">
        <v>3</v>
      </c>
      <c r="H16" s="21" t="s">
        <v>5</v>
      </c>
      <c r="I16" s="7">
        <v>6808505</v>
      </c>
      <c r="J16" s="23">
        <f>J17+J18</f>
        <v>6936069.6540000001</v>
      </c>
      <c r="K16" s="41">
        <v>101.87</v>
      </c>
    </row>
    <row r="17" spans="1:11" x14ac:dyDescent="0.25">
      <c r="A17" s="24" t="s">
        <v>412</v>
      </c>
      <c r="B17" s="25" t="s">
        <v>5</v>
      </c>
      <c r="C17" s="25" t="s">
        <v>266</v>
      </c>
      <c r="D17" s="19" t="s">
        <v>273</v>
      </c>
      <c r="E17" s="25" t="s">
        <v>390</v>
      </c>
      <c r="F17" s="19" t="s">
        <v>11</v>
      </c>
      <c r="G17" s="25" t="s">
        <v>3</v>
      </c>
      <c r="H17" s="25" t="s">
        <v>378</v>
      </c>
      <c r="I17" s="5">
        <v>696667</v>
      </c>
      <c r="J17" s="6">
        <v>767417.82220000005</v>
      </c>
      <c r="K17" s="42">
        <v>110.16</v>
      </c>
    </row>
    <row r="18" spans="1:11" x14ac:dyDescent="0.25">
      <c r="A18" s="24" t="s">
        <v>411</v>
      </c>
      <c r="B18" s="25" t="s">
        <v>5</v>
      </c>
      <c r="C18" s="25" t="s">
        <v>266</v>
      </c>
      <c r="D18" s="19" t="s">
        <v>273</v>
      </c>
      <c r="E18" s="25" t="s">
        <v>388</v>
      </c>
      <c r="F18" s="19" t="s">
        <v>273</v>
      </c>
      <c r="G18" s="25" t="s">
        <v>3</v>
      </c>
      <c r="H18" s="25" t="s">
        <v>378</v>
      </c>
      <c r="I18" s="5">
        <v>6111838</v>
      </c>
      <c r="J18" s="6">
        <v>6168651.8317999998</v>
      </c>
      <c r="K18" s="42">
        <v>100.93</v>
      </c>
    </row>
    <row r="19" spans="1:11" ht="31.5" x14ac:dyDescent="0.25">
      <c r="A19" s="20" t="s">
        <v>410</v>
      </c>
      <c r="B19" s="21" t="s">
        <v>5</v>
      </c>
      <c r="C19" s="21" t="s">
        <v>266</v>
      </c>
      <c r="D19" s="22" t="s">
        <v>402</v>
      </c>
      <c r="E19" s="21" t="s">
        <v>4</v>
      </c>
      <c r="F19" s="22" t="s">
        <v>11</v>
      </c>
      <c r="G19" s="21" t="s">
        <v>3</v>
      </c>
      <c r="H19" s="21" t="s">
        <v>5</v>
      </c>
      <c r="I19" s="7">
        <v>58958</v>
      </c>
      <c r="J19" s="23">
        <f>J20+J21+J22+J23</f>
        <v>59242.899360000003</v>
      </c>
      <c r="K19" s="41">
        <v>100.48</v>
      </c>
    </row>
    <row r="20" spans="1:11" ht="94.5" x14ac:dyDescent="0.25">
      <c r="A20" s="24" t="s">
        <v>409</v>
      </c>
      <c r="B20" s="25" t="s">
        <v>5</v>
      </c>
      <c r="C20" s="25" t="s">
        <v>266</v>
      </c>
      <c r="D20" s="19" t="s">
        <v>402</v>
      </c>
      <c r="E20" s="25" t="s">
        <v>408</v>
      </c>
      <c r="F20" s="19" t="s">
        <v>273</v>
      </c>
      <c r="G20" s="25" t="s">
        <v>3</v>
      </c>
      <c r="H20" s="25" t="s">
        <v>378</v>
      </c>
      <c r="I20" s="5">
        <v>30520.2</v>
      </c>
      <c r="J20" s="6">
        <v>30606.99872</v>
      </c>
      <c r="K20" s="42">
        <v>100.28</v>
      </c>
    </row>
    <row r="21" spans="1:11" ht="94.5" x14ac:dyDescent="0.25">
      <c r="A21" s="24" t="s">
        <v>407</v>
      </c>
      <c r="B21" s="25" t="s">
        <v>5</v>
      </c>
      <c r="C21" s="25" t="s">
        <v>266</v>
      </c>
      <c r="D21" s="19" t="s">
        <v>402</v>
      </c>
      <c r="E21" s="25" t="s">
        <v>406</v>
      </c>
      <c r="F21" s="19" t="s">
        <v>273</v>
      </c>
      <c r="G21" s="25" t="s">
        <v>3</v>
      </c>
      <c r="H21" s="25" t="s">
        <v>378</v>
      </c>
      <c r="I21" s="5">
        <v>149.80000000000001</v>
      </c>
      <c r="J21" s="6">
        <v>176.84325999999999</v>
      </c>
      <c r="K21" s="42">
        <v>118.05</v>
      </c>
    </row>
    <row r="22" spans="1:11" ht="94.5" x14ac:dyDescent="0.25">
      <c r="A22" s="24" t="s">
        <v>405</v>
      </c>
      <c r="B22" s="25" t="s">
        <v>5</v>
      </c>
      <c r="C22" s="25" t="s">
        <v>266</v>
      </c>
      <c r="D22" s="19" t="s">
        <v>402</v>
      </c>
      <c r="E22" s="25" t="s">
        <v>404</v>
      </c>
      <c r="F22" s="19" t="s">
        <v>273</v>
      </c>
      <c r="G22" s="25" t="s">
        <v>3</v>
      </c>
      <c r="H22" s="25" t="s">
        <v>378</v>
      </c>
      <c r="I22" s="5">
        <v>32088</v>
      </c>
      <c r="J22" s="6">
        <v>31790.58929</v>
      </c>
      <c r="K22" s="42">
        <v>99.07</v>
      </c>
    </row>
    <row r="23" spans="1:11" ht="94.5" x14ac:dyDescent="0.25">
      <c r="A23" s="24" t="s">
        <v>403</v>
      </c>
      <c r="B23" s="25" t="s">
        <v>5</v>
      </c>
      <c r="C23" s="25" t="s">
        <v>266</v>
      </c>
      <c r="D23" s="19" t="s">
        <v>402</v>
      </c>
      <c r="E23" s="25" t="s">
        <v>401</v>
      </c>
      <c r="F23" s="19" t="s">
        <v>273</v>
      </c>
      <c r="G23" s="25" t="s">
        <v>3</v>
      </c>
      <c r="H23" s="25" t="s">
        <v>378</v>
      </c>
      <c r="I23" s="5">
        <v>-3800</v>
      </c>
      <c r="J23" s="6">
        <v>-3331.5319100000002</v>
      </c>
      <c r="K23" s="42">
        <v>87.67</v>
      </c>
    </row>
    <row r="24" spans="1:11" x14ac:dyDescent="0.25">
      <c r="A24" s="20" t="s">
        <v>400</v>
      </c>
      <c r="B24" s="21" t="s">
        <v>5</v>
      </c>
      <c r="C24" s="21" t="s">
        <v>266</v>
      </c>
      <c r="D24" s="22" t="s">
        <v>394</v>
      </c>
      <c r="E24" s="21" t="s">
        <v>4</v>
      </c>
      <c r="F24" s="22" t="s">
        <v>11</v>
      </c>
      <c r="G24" s="21" t="s">
        <v>3</v>
      </c>
      <c r="H24" s="21" t="s">
        <v>5</v>
      </c>
      <c r="I24" s="7">
        <v>1620264</v>
      </c>
      <c r="J24" s="23">
        <f>J25+J26+J27+J28</f>
        <v>1621918.3584600003</v>
      </c>
      <c r="K24" s="41">
        <v>100.1</v>
      </c>
    </row>
    <row r="25" spans="1:11" x14ac:dyDescent="0.25">
      <c r="A25" s="24" t="s">
        <v>399</v>
      </c>
      <c r="B25" s="25" t="s">
        <v>5</v>
      </c>
      <c r="C25" s="25" t="s">
        <v>266</v>
      </c>
      <c r="D25" s="19" t="s">
        <v>394</v>
      </c>
      <c r="E25" s="25" t="s">
        <v>390</v>
      </c>
      <c r="F25" s="19" t="s">
        <v>11</v>
      </c>
      <c r="G25" s="25" t="s">
        <v>3</v>
      </c>
      <c r="H25" s="25" t="s">
        <v>378</v>
      </c>
      <c r="I25" s="5">
        <v>1370042</v>
      </c>
      <c r="J25" s="6">
        <v>1385501.6079800001</v>
      </c>
      <c r="K25" s="42">
        <v>101.13</v>
      </c>
    </row>
    <row r="26" spans="1:11" x14ac:dyDescent="0.25">
      <c r="A26" s="24" t="s">
        <v>398</v>
      </c>
      <c r="B26" s="25" t="s">
        <v>5</v>
      </c>
      <c r="C26" s="25" t="s">
        <v>266</v>
      </c>
      <c r="D26" s="19" t="s">
        <v>394</v>
      </c>
      <c r="E26" s="25" t="s">
        <v>388</v>
      </c>
      <c r="F26" s="19" t="s">
        <v>31</v>
      </c>
      <c r="G26" s="25" t="s">
        <v>3</v>
      </c>
      <c r="H26" s="25" t="s">
        <v>378</v>
      </c>
      <c r="I26" s="5">
        <v>328</v>
      </c>
      <c r="J26" s="6">
        <v>392.19653</v>
      </c>
      <c r="K26" s="42">
        <v>119.57</v>
      </c>
    </row>
    <row r="27" spans="1:11" x14ac:dyDescent="0.25">
      <c r="A27" s="24" t="s">
        <v>397</v>
      </c>
      <c r="B27" s="25" t="s">
        <v>5</v>
      </c>
      <c r="C27" s="25" t="s">
        <v>266</v>
      </c>
      <c r="D27" s="19" t="s">
        <v>394</v>
      </c>
      <c r="E27" s="25" t="s">
        <v>396</v>
      </c>
      <c r="F27" s="19" t="s">
        <v>273</v>
      </c>
      <c r="G27" s="25" t="s">
        <v>3</v>
      </c>
      <c r="H27" s="25" t="s">
        <v>378</v>
      </c>
      <c r="I27" s="5">
        <v>104533</v>
      </c>
      <c r="J27" s="6">
        <v>107219.26476999999</v>
      </c>
      <c r="K27" s="42">
        <v>102.57</v>
      </c>
    </row>
    <row r="28" spans="1:11" x14ac:dyDescent="0.25">
      <c r="A28" s="24" t="s">
        <v>395</v>
      </c>
      <c r="B28" s="25" t="s">
        <v>5</v>
      </c>
      <c r="C28" s="25" t="s">
        <v>266</v>
      </c>
      <c r="D28" s="19" t="s">
        <v>394</v>
      </c>
      <c r="E28" s="25" t="s">
        <v>393</v>
      </c>
      <c r="F28" s="19" t="s">
        <v>31</v>
      </c>
      <c r="G28" s="25" t="s">
        <v>3</v>
      </c>
      <c r="H28" s="25" t="s">
        <v>378</v>
      </c>
      <c r="I28" s="5">
        <v>145361</v>
      </c>
      <c r="J28" s="6">
        <v>128805.28918000001</v>
      </c>
      <c r="K28" s="42">
        <v>88.61</v>
      </c>
    </row>
    <row r="29" spans="1:11" x14ac:dyDescent="0.25">
      <c r="A29" s="20" t="s">
        <v>392</v>
      </c>
      <c r="B29" s="21" t="s">
        <v>5</v>
      </c>
      <c r="C29" s="21" t="s">
        <v>266</v>
      </c>
      <c r="D29" s="22" t="s">
        <v>386</v>
      </c>
      <c r="E29" s="21" t="s">
        <v>4</v>
      </c>
      <c r="F29" s="22" t="s">
        <v>11</v>
      </c>
      <c r="G29" s="21" t="s">
        <v>3</v>
      </c>
      <c r="H29" s="21" t="s">
        <v>5</v>
      </c>
      <c r="I29" s="7">
        <v>744881</v>
      </c>
      <c r="J29" s="23">
        <f>J30+J31+J32</f>
        <v>748570.55572000006</v>
      </c>
      <c r="K29" s="41">
        <v>100.5</v>
      </c>
    </row>
    <row r="30" spans="1:11" x14ac:dyDescent="0.25">
      <c r="A30" s="24" t="s">
        <v>391</v>
      </c>
      <c r="B30" s="25" t="s">
        <v>5</v>
      </c>
      <c r="C30" s="25" t="s">
        <v>266</v>
      </c>
      <c r="D30" s="19" t="s">
        <v>386</v>
      </c>
      <c r="E30" s="25" t="s">
        <v>390</v>
      </c>
      <c r="F30" s="19" t="s">
        <v>11</v>
      </c>
      <c r="G30" s="25" t="s">
        <v>3</v>
      </c>
      <c r="H30" s="25" t="s">
        <v>378</v>
      </c>
      <c r="I30" s="5">
        <v>291620</v>
      </c>
      <c r="J30" s="6">
        <v>293547.14419999998</v>
      </c>
      <c r="K30" s="42">
        <v>100.66</v>
      </c>
    </row>
    <row r="31" spans="1:11" x14ac:dyDescent="0.25">
      <c r="A31" s="24" t="s">
        <v>389</v>
      </c>
      <c r="B31" s="25" t="s">
        <v>5</v>
      </c>
      <c r="C31" s="25" t="s">
        <v>266</v>
      </c>
      <c r="D31" s="19" t="s">
        <v>386</v>
      </c>
      <c r="E31" s="25" t="s">
        <v>388</v>
      </c>
      <c r="F31" s="19" t="s">
        <v>31</v>
      </c>
      <c r="G31" s="25" t="s">
        <v>3</v>
      </c>
      <c r="H31" s="25" t="s">
        <v>378</v>
      </c>
      <c r="I31" s="5">
        <v>318792</v>
      </c>
      <c r="J31" s="6">
        <v>331629.00189999997</v>
      </c>
      <c r="K31" s="42">
        <v>104.03</v>
      </c>
    </row>
    <row r="32" spans="1:11" x14ac:dyDescent="0.25">
      <c r="A32" s="24" t="s">
        <v>387</v>
      </c>
      <c r="B32" s="25" t="s">
        <v>5</v>
      </c>
      <c r="C32" s="25" t="s">
        <v>266</v>
      </c>
      <c r="D32" s="19" t="s">
        <v>386</v>
      </c>
      <c r="E32" s="25" t="s">
        <v>385</v>
      </c>
      <c r="F32" s="19" t="s">
        <v>11</v>
      </c>
      <c r="G32" s="25" t="s">
        <v>3</v>
      </c>
      <c r="H32" s="25" t="s">
        <v>378</v>
      </c>
      <c r="I32" s="5">
        <v>134469</v>
      </c>
      <c r="J32" s="6">
        <v>123394.40962000001</v>
      </c>
      <c r="K32" s="42">
        <v>91.76</v>
      </c>
    </row>
    <row r="33" spans="1:11" x14ac:dyDescent="0.25">
      <c r="A33" s="20" t="s">
        <v>384</v>
      </c>
      <c r="B33" s="21" t="s">
        <v>5</v>
      </c>
      <c r="C33" s="21" t="s">
        <v>266</v>
      </c>
      <c r="D33" s="22" t="s">
        <v>380</v>
      </c>
      <c r="E33" s="21" t="s">
        <v>4</v>
      </c>
      <c r="F33" s="22" t="s">
        <v>11</v>
      </c>
      <c r="G33" s="21" t="s">
        <v>3</v>
      </c>
      <c r="H33" s="21" t="s">
        <v>5</v>
      </c>
      <c r="I33" s="7">
        <v>66284</v>
      </c>
      <c r="J33" s="23">
        <f>J34+J35</f>
        <v>79870.317089999997</v>
      </c>
      <c r="K33" s="41">
        <v>120.5</v>
      </c>
    </row>
    <row r="34" spans="1:11" ht="31.5" x14ac:dyDescent="0.25">
      <c r="A34" s="24" t="s">
        <v>383</v>
      </c>
      <c r="B34" s="25" t="s">
        <v>5</v>
      </c>
      <c r="C34" s="25" t="s">
        <v>266</v>
      </c>
      <c r="D34" s="19" t="s">
        <v>380</v>
      </c>
      <c r="E34" s="25" t="s">
        <v>382</v>
      </c>
      <c r="F34" s="19" t="s">
        <v>273</v>
      </c>
      <c r="G34" s="25" t="s">
        <v>3</v>
      </c>
      <c r="H34" s="25" t="s">
        <v>378</v>
      </c>
      <c r="I34" s="5">
        <v>65919</v>
      </c>
      <c r="J34" s="6">
        <v>79490.317089999997</v>
      </c>
      <c r="K34" s="42">
        <v>120.59</v>
      </c>
    </row>
    <row r="35" spans="1:11" ht="31.5" x14ac:dyDescent="0.25">
      <c r="A35" s="24" t="s">
        <v>381</v>
      </c>
      <c r="B35" s="25" t="s">
        <v>5</v>
      </c>
      <c r="C35" s="25" t="s">
        <v>266</v>
      </c>
      <c r="D35" s="19" t="s">
        <v>380</v>
      </c>
      <c r="E35" s="25" t="s">
        <v>379</v>
      </c>
      <c r="F35" s="19" t="s">
        <v>273</v>
      </c>
      <c r="G35" s="25" t="s">
        <v>3</v>
      </c>
      <c r="H35" s="25" t="s">
        <v>378</v>
      </c>
      <c r="I35" s="5">
        <v>365</v>
      </c>
      <c r="J35" s="6">
        <v>380</v>
      </c>
      <c r="K35" s="42">
        <v>104.11</v>
      </c>
    </row>
    <row r="36" spans="1:11" ht="31.5" x14ac:dyDescent="0.25">
      <c r="A36" s="20" t="s">
        <v>437</v>
      </c>
      <c r="B36" s="26" t="s">
        <v>5</v>
      </c>
      <c r="C36" s="26" t="s">
        <v>266</v>
      </c>
      <c r="D36" s="27" t="s">
        <v>439</v>
      </c>
      <c r="E36" s="26" t="s">
        <v>3</v>
      </c>
      <c r="F36" s="27" t="s">
        <v>11</v>
      </c>
      <c r="G36" s="26" t="s">
        <v>3</v>
      </c>
      <c r="H36" s="26" t="s">
        <v>5</v>
      </c>
      <c r="I36" s="7">
        <v>0</v>
      </c>
      <c r="J36" s="23">
        <f>J37</f>
        <v>0.4945</v>
      </c>
      <c r="K36" s="41" t="s">
        <v>450</v>
      </c>
    </row>
    <row r="37" spans="1:11" ht="78.75" x14ac:dyDescent="0.25">
      <c r="A37" s="24" t="s">
        <v>438</v>
      </c>
      <c r="B37" s="28" t="s">
        <v>5</v>
      </c>
      <c r="C37" s="28" t="s">
        <v>266</v>
      </c>
      <c r="D37" s="29" t="s">
        <v>439</v>
      </c>
      <c r="E37" s="28" t="s">
        <v>440</v>
      </c>
      <c r="F37" s="29" t="s">
        <v>7</v>
      </c>
      <c r="G37" s="28" t="s">
        <v>441</v>
      </c>
      <c r="H37" s="28" t="s">
        <v>378</v>
      </c>
      <c r="I37" s="5">
        <v>0</v>
      </c>
      <c r="J37" s="6">
        <v>0.4945</v>
      </c>
      <c r="K37" s="42" t="s">
        <v>450</v>
      </c>
    </row>
    <row r="38" spans="1:11" ht="31.5" x14ac:dyDescent="0.25">
      <c r="A38" s="20" t="s">
        <v>377</v>
      </c>
      <c r="B38" s="21" t="s">
        <v>5</v>
      </c>
      <c r="C38" s="21" t="s">
        <v>266</v>
      </c>
      <c r="D38" s="22" t="s">
        <v>358</v>
      </c>
      <c r="E38" s="21" t="s">
        <v>4</v>
      </c>
      <c r="F38" s="22" t="s">
        <v>11</v>
      </c>
      <c r="G38" s="21" t="s">
        <v>3</v>
      </c>
      <c r="H38" s="21" t="s">
        <v>5</v>
      </c>
      <c r="I38" s="7">
        <v>490465.91570999997</v>
      </c>
      <c r="J38" s="23">
        <f>J39+J40+J41+J42+J43+J44+J46+J45+J47+J48</f>
        <v>503213.61586999998</v>
      </c>
      <c r="K38" s="41">
        <v>102.6</v>
      </c>
    </row>
    <row r="39" spans="1:11" ht="47.25" x14ac:dyDescent="0.25">
      <c r="A39" s="24" t="s">
        <v>376</v>
      </c>
      <c r="B39" s="25" t="s">
        <v>5</v>
      </c>
      <c r="C39" s="25" t="s">
        <v>266</v>
      </c>
      <c r="D39" s="19" t="s">
        <v>358</v>
      </c>
      <c r="E39" s="25" t="s">
        <v>375</v>
      </c>
      <c r="F39" s="19" t="s">
        <v>7</v>
      </c>
      <c r="G39" s="25" t="s">
        <v>3</v>
      </c>
      <c r="H39" s="25" t="s">
        <v>345</v>
      </c>
      <c r="I39" s="5">
        <v>27430.214070000002</v>
      </c>
      <c r="J39" s="6">
        <v>27430.214070000002</v>
      </c>
      <c r="K39" s="42">
        <v>100</v>
      </c>
    </row>
    <row r="40" spans="1:11" ht="63" x14ac:dyDescent="0.25">
      <c r="A40" s="24" t="s">
        <v>374</v>
      </c>
      <c r="B40" s="25" t="s">
        <v>5</v>
      </c>
      <c r="C40" s="25" t="s">
        <v>266</v>
      </c>
      <c r="D40" s="19" t="s">
        <v>358</v>
      </c>
      <c r="E40" s="25" t="s">
        <v>373</v>
      </c>
      <c r="F40" s="19" t="s">
        <v>7</v>
      </c>
      <c r="G40" s="25" t="s">
        <v>3</v>
      </c>
      <c r="H40" s="25" t="s">
        <v>345</v>
      </c>
      <c r="I40" s="5">
        <v>112675.70677999999</v>
      </c>
      <c r="J40" s="6">
        <v>115885.54641</v>
      </c>
      <c r="K40" s="42">
        <v>102.85</v>
      </c>
    </row>
    <row r="41" spans="1:11" ht="63" x14ac:dyDescent="0.25">
      <c r="A41" s="24" t="s">
        <v>372</v>
      </c>
      <c r="B41" s="25" t="s">
        <v>5</v>
      </c>
      <c r="C41" s="25" t="s">
        <v>266</v>
      </c>
      <c r="D41" s="19" t="s">
        <v>358</v>
      </c>
      <c r="E41" s="25" t="s">
        <v>371</v>
      </c>
      <c r="F41" s="19" t="s">
        <v>7</v>
      </c>
      <c r="G41" s="25" t="s">
        <v>3</v>
      </c>
      <c r="H41" s="25" t="s">
        <v>345</v>
      </c>
      <c r="I41" s="5">
        <v>10816.137479999999</v>
      </c>
      <c r="J41" s="6">
        <v>10600.58368</v>
      </c>
      <c r="K41" s="42">
        <v>98.01</v>
      </c>
    </row>
    <row r="42" spans="1:11" ht="31.5" x14ac:dyDescent="0.25">
      <c r="A42" s="24" t="s">
        <v>433</v>
      </c>
      <c r="B42" s="25" t="s">
        <v>5</v>
      </c>
      <c r="C42" s="25" t="s">
        <v>266</v>
      </c>
      <c r="D42" s="19" t="s">
        <v>358</v>
      </c>
      <c r="E42" s="25" t="s">
        <v>370</v>
      </c>
      <c r="F42" s="19" t="s">
        <v>7</v>
      </c>
      <c r="G42" s="28" t="s">
        <v>3</v>
      </c>
      <c r="H42" s="25" t="s">
        <v>345</v>
      </c>
      <c r="I42" s="5">
        <v>236969.22279</v>
      </c>
      <c r="J42" s="6">
        <v>240961.87711999999</v>
      </c>
      <c r="K42" s="42">
        <v>101.68</v>
      </c>
    </row>
    <row r="43" spans="1:11" ht="78.75" x14ac:dyDescent="0.25">
      <c r="A43" s="24" t="s">
        <v>369</v>
      </c>
      <c r="B43" s="25" t="s">
        <v>5</v>
      </c>
      <c r="C43" s="25" t="s">
        <v>266</v>
      </c>
      <c r="D43" s="19" t="s">
        <v>358</v>
      </c>
      <c r="E43" s="25" t="s">
        <v>368</v>
      </c>
      <c r="F43" s="19" t="s">
        <v>7</v>
      </c>
      <c r="G43" s="25" t="s">
        <v>3</v>
      </c>
      <c r="H43" s="25" t="s">
        <v>345</v>
      </c>
      <c r="I43" s="5">
        <v>947.88583000000006</v>
      </c>
      <c r="J43" s="6">
        <v>1582.9044699999999</v>
      </c>
      <c r="K43" s="42">
        <v>166.99</v>
      </c>
    </row>
    <row r="44" spans="1:11" ht="47.25" x14ac:dyDescent="0.25">
      <c r="A44" s="24" t="s">
        <v>367</v>
      </c>
      <c r="B44" s="25" t="s">
        <v>5</v>
      </c>
      <c r="C44" s="25" t="s">
        <v>266</v>
      </c>
      <c r="D44" s="19" t="s">
        <v>358</v>
      </c>
      <c r="E44" s="25" t="s">
        <v>366</v>
      </c>
      <c r="F44" s="19" t="s">
        <v>7</v>
      </c>
      <c r="G44" s="25" t="s">
        <v>3</v>
      </c>
      <c r="H44" s="25" t="s">
        <v>345</v>
      </c>
      <c r="I44" s="5">
        <v>241.1</v>
      </c>
      <c r="J44" s="6">
        <v>241.1</v>
      </c>
      <c r="K44" s="42">
        <v>100</v>
      </c>
    </row>
    <row r="45" spans="1:11" ht="31.5" x14ac:dyDescent="0.25">
      <c r="A45" s="24" t="s">
        <v>365</v>
      </c>
      <c r="B45" s="25" t="s">
        <v>5</v>
      </c>
      <c r="C45" s="25" t="s">
        <v>266</v>
      </c>
      <c r="D45" s="19" t="s">
        <v>358</v>
      </c>
      <c r="E45" s="25" t="s">
        <v>364</v>
      </c>
      <c r="F45" s="19" t="s">
        <v>7</v>
      </c>
      <c r="G45" s="25" t="s">
        <v>3</v>
      </c>
      <c r="H45" s="25" t="s">
        <v>345</v>
      </c>
      <c r="I45" s="5">
        <v>1840</v>
      </c>
      <c r="J45" s="6">
        <v>1840</v>
      </c>
      <c r="K45" s="42">
        <v>100</v>
      </c>
    </row>
    <row r="46" spans="1:11" ht="63" x14ac:dyDescent="0.25">
      <c r="A46" s="24" t="s">
        <v>363</v>
      </c>
      <c r="B46" s="25" t="s">
        <v>5</v>
      </c>
      <c r="C46" s="25" t="s">
        <v>266</v>
      </c>
      <c r="D46" s="19" t="s">
        <v>358</v>
      </c>
      <c r="E46" s="25" t="s">
        <v>362</v>
      </c>
      <c r="F46" s="19" t="s">
        <v>7</v>
      </c>
      <c r="G46" s="25" t="s">
        <v>3</v>
      </c>
      <c r="H46" s="25" t="s">
        <v>345</v>
      </c>
      <c r="I46" s="5">
        <v>48014.191149999999</v>
      </c>
      <c r="J46" s="6">
        <v>49813.786370000002</v>
      </c>
      <c r="K46" s="42">
        <v>103.75</v>
      </c>
    </row>
    <row r="47" spans="1:11" ht="110.25" x14ac:dyDescent="0.25">
      <c r="A47" s="24" t="s">
        <v>361</v>
      </c>
      <c r="B47" s="25" t="s">
        <v>5</v>
      </c>
      <c r="C47" s="25" t="s">
        <v>266</v>
      </c>
      <c r="D47" s="19" t="s">
        <v>358</v>
      </c>
      <c r="E47" s="25" t="s">
        <v>357</v>
      </c>
      <c r="F47" s="19" t="s">
        <v>7</v>
      </c>
      <c r="G47" s="25" t="s">
        <v>360</v>
      </c>
      <c r="H47" s="25" t="s">
        <v>345</v>
      </c>
      <c r="I47" s="5">
        <v>3324.0441599999999</v>
      </c>
      <c r="J47" s="6">
        <v>1272.7003099999999</v>
      </c>
      <c r="K47" s="42">
        <v>38.29</v>
      </c>
    </row>
    <row r="48" spans="1:11" ht="94.5" x14ac:dyDescent="0.25">
      <c r="A48" s="24" t="s">
        <v>359</v>
      </c>
      <c r="B48" s="25" t="s">
        <v>5</v>
      </c>
      <c r="C48" s="25" t="s">
        <v>266</v>
      </c>
      <c r="D48" s="19" t="s">
        <v>358</v>
      </c>
      <c r="E48" s="25" t="s">
        <v>357</v>
      </c>
      <c r="F48" s="19" t="s">
        <v>7</v>
      </c>
      <c r="G48" s="25" t="s">
        <v>356</v>
      </c>
      <c r="H48" s="25" t="s">
        <v>345</v>
      </c>
      <c r="I48" s="5">
        <v>48207.41345</v>
      </c>
      <c r="J48" s="6">
        <v>53584.903440000002</v>
      </c>
      <c r="K48" s="42">
        <v>111.15</v>
      </c>
    </row>
    <row r="49" spans="1:11" s="43" customFormat="1" x14ac:dyDescent="0.25">
      <c r="A49" s="20" t="s">
        <v>355</v>
      </c>
      <c r="B49" s="21" t="s">
        <v>5</v>
      </c>
      <c r="C49" s="21" t="s">
        <v>266</v>
      </c>
      <c r="D49" s="22" t="s">
        <v>347</v>
      </c>
      <c r="E49" s="21" t="s">
        <v>4</v>
      </c>
      <c r="F49" s="22" t="s">
        <v>11</v>
      </c>
      <c r="G49" s="21" t="s">
        <v>3</v>
      </c>
      <c r="H49" s="21" t="s">
        <v>5</v>
      </c>
      <c r="I49" s="7">
        <v>61142.114979999998</v>
      </c>
      <c r="J49" s="23">
        <f>J50+J51+J52+J53</f>
        <v>61245.772350000007</v>
      </c>
      <c r="K49" s="41">
        <v>100.17</v>
      </c>
    </row>
    <row r="50" spans="1:11" ht="31.5" x14ac:dyDescent="0.25">
      <c r="A50" s="24" t="s">
        <v>354</v>
      </c>
      <c r="B50" s="25" t="s">
        <v>5</v>
      </c>
      <c r="C50" s="25" t="s">
        <v>266</v>
      </c>
      <c r="D50" s="19" t="s">
        <v>347</v>
      </c>
      <c r="E50" s="25" t="s">
        <v>353</v>
      </c>
      <c r="F50" s="19" t="s">
        <v>273</v>
      </c>
      <c r="G50" s="25" t="s">
        <v>3</v>
      </c>
      <c r="H50" s="25" t="s">
        <v>345</v>
      </c>
      <c r="I50" s="5">
        <v>2405.1459800000002</v>
      </c>
      <c r="J50" s="6">
        <v>2459.2156599999998</v>
      </c>
      <c r="K50" s="42">
        <v>102.25</v>
      </c>
    </row>
    <row r="51" spans="1:11" x14ac:dyDescent="0.25">
      <c r="A51" s="24" t="s">
        <v>352</v>
      </c>
      <c r="B51" s="25" t="s">
        <v>5</v>
      </c>
      <c r="C51" s="25" t="s">
        <v>266</v>
      </c>
      <c r="D51" s="19" t="s">
        <v>347</v>
      </c>
      <c r="E51" s="25" t="s">
        <v>351</v>
      </c>
      <c r="F51" s="19" t="s">
        <v>273</v>
      </c>
      <c r="G51" s="25" t="s">
        <v>3</v>
      </c>
      <c r="H51" s="25" t="s">
        <v>345</v>
      </c>
      <c r="I51" s="5">
        <v>47641</v>
      </c>
      <c r="J51" s="6">
        <v>47637.331960000003</v>
      </c>
      <c r="K51" s="42">
        <v>99.99</v>
      </c>
    </row>
    <row r="52" spans="1:11" x14ac:dyDescent="0.25">
      <c r="A52" s="24" t="s">
        <v>350</v>
      </c>
      <c r="B52" s="25" t="s">
        <v>5</v>
      </c>
      <c r="C52" s="25" t="s">
        <v>266</v>
      </c>
      <c r="D52" s="19" t="s">
        <v>347</v>
      </c>
      <c r="E52" s="25" t="s">
        <v>349</v>
      </c>
      <c r="F52" s="19" t="s">
        <v>273</v>
      </c>
      <c r="G52" s="25" t="s">
        <v>3</v>
      </c>
      <c r="H52" s="25" t="s">
        <v>345</v>
      </c>
      <c r="I52" s="5">
        <v>11083.945</v>
      </c>
      <c r="J52" s="6">
        <v>11137.200999999999</v>
      </c>
      <c r="K52" s="42">
        <v>100.48</v>
      </c>
    </row>
    <row r="53" spans="1:11" x14ac:dyDescent="0.25">
      <c r="A53" s="24" t="s">
        <v>348</v>
      </c>
      <c r="B53" s="25" t="s">
        <v>5</v>
      </c>
      <c r="C53" s="25" t="s">
        <v>266</v>
      </c>
      <c r="D53" s="19" t="s">
        <v>347</v>
      </c>
      <c r="E53" s="25" t="s">
        <v>346</v>
      </c>
      <c r="F53" s="19" t="s">
        <v>273</v>
      </c>
      <c r="G53" s="25" t="s">
        <v>3</v>
      </c>
      <c r="H53" s="25" t="s">
        <v>345</v>
      </c>
      <c r="I53" s="5">
        <v>12.023999999999999</v>
      </c>
      <c r="J53" s="6">
        <v>12.02373</v>
      </c>
      <c r="K53" s="42">
        <v>100</v>
      </c>
    </row>
    <row r="54" spans="1:11" ht="31.5" x14ac:dyDescent="0.25">
      <c r="A54" s="20" t="s">
        <v>344</v>
      </c>
      <c r="B54" s="21" t="s">
        <v>5</v>
      </c>
      <c r="C54" s="21" t="s">
        <v>266</v>
      </c>
      <c r="D54" s="22" t="s">
        <v>338</v>
      </c>
      <c r="E54" s="21" t="s">
        <v>4</v>
      </c>
      <c r="F54" s="22" t="s">
        <v>11</v>
      </c>
      <c r="G54" s="21" t="s">
        <v>3</v>
      </c>
      <c r="H54" s="21" t="s">
        <v>5</v>
      </c>
      <c r="I54" s="7">
        <v>16749.478060000001</v>
      </c>
      <c r="J54" s="23">
        <f>J55+J56+J57</f>
        <v>13192.335430000001</v>
      </c>
      <c r="K54" s="41">
        <v>78.760000000000005</v>
      </c>
    </row>
    <row r="55" spans="1:11" ht="31.5" x14ac:dyDescent="0.25">
      <c r="A55" s="24" t="s">
        <v>343</v>
      </c>
      <c r="B55" s="25" t="s">
        <v>5</v>
      </c>
      <c r="C55" s="25" t="s">
        <v>266</v>
      </c>
      <c r="D55" s="19" t="s">
        <v>338</v>
      </c>
      <c r="E55" s="25" t="s">
        <v>342</v>
      </c>
      <c r="F55" s="19" t="s">
        <v>7</v>
      </c>
      <c r="G55" s="25" t="s">
        <v>3</v>
      </c>
      <c r="H55" s="25" t="s">
        <v>336</v>
      </c>
      <c r="I55" s="5">
        <v>86.279870000000003</v>
      </c>
      <c r="J55" s="6">
        <v>79.135679999999994</v>
      </c>
      <c r="K55" s="42">
        <v>91.72</v>
      </c>
    </row>
    <row r="56" spans="1:11" ht="31.5" x14ac:dyDescent="0.25">
      <c r="A56" s="24" t="s">
        <v>341</v>
      </c>
      <c r="B56" s="25" t="s">
        <v>5</v>
      </c>
      <c r="C56" s="25" t="s">
        <v>266</v>
      </c>
      <c r="D56" s="19" t="s">
        <v>338</v>
      </c>
      <c r="E56" s="25" t="s">
        <v>340</v>
      </c>
      <c r="F56" s="19" t="s">
        <v>7</v>
      </c>
      <c r="G56" s="25" t="s">
        <v>3</v>
      </c>
      <c r="H56" s="25" t="s">
        <v>336</v>
      </c>
      <c r="I56" s="5">
        <v>931.85487000000001</v>
      </c>
      <c r="J56" s="6">
        <v>898.23715000000004</v>
      </c>
      <c r="K56" s="42">
        <v>96.39</v>
      </c>
    </row>
    <row r="57" spans="1:11" x14ac:dyDescent="0.25">
      <c r="A57" s="24" t="s">
        <v>339</v>
      </c>
      <c r="B57" s="25" t="s">
        <v>5</v>
      </c>
      <c r="C57" s="25" t="s">
        <v>266</v>
      </c>
      <c r="D57" s="19" t="s">
        <v>338</v>
      </c>
      <c r="E57" s="25" t="s">
        <v>337</v>
      </c>
      <c r="F57" s="19" t="s">
        <v>7</v>
      </c>
      <c r="G57" s="25" t="s">
        <v>3</v>
      </c>
      <c r="H57" s="25" t="s">
        <v>336</v>
      </c>
      <c r="I57" s="5">
        <v>15731.34332</v>
      </c>
      <c r="J57" s="6">
        <v>12214.962600000001</v>
      </c>
      <c r="K57" s="42">
        <v>77.650000000000006</v>
      </c>
    </row>
    <row r="58" spans="1:11" ht="31.5" x14ac:dyDescent="0.25">
      <c r="A58" s="20" t="s">
        <v>335</v>
      </c>
      <c r="B58" s="21" t="s">
        <v>5</v>
      </c>
      <c r="C58" s="21" t="s">
        <v>266</v>
      </c>
      <c r="D58" s="22" t="s">
        <v>326</v>
      </c>
      <c r="E58" s="21" t="s">
        <v>4</v>
      </c>
      <c r="F58" s="22" t="s">
        <v>11</v>
      </c>
      <c r="G58" s="21" t="s">
        <v>3</v>
      </c>
      <c r="H58" s="21" t="s">
        <v>5</v>
      </c>
      <c r="I58" s="7">
        <v>68662.561170000001</v>
      </c>
      <c r="J58" s="23">
        <f>J59+J60+J61+J62</f>
        <v>70218.952359999996</v>
      </c>
      <c r="K58" s="41">
        <v>102.27</v>
      </c>
    </row>
    <row r="59" spans="1:11" ht="63" x14ac:dyDescent="0.25">
      <c r="A59" s="24" t="s">
        <v>334</v>
      </c>
      <c r="B59" s="25" t="s">
        <v>5</v>
      </c>
      <c r="C59" s="25" t="s">
        <v>266</v>
      </c>
      <c r="D59" s="19" t="s">
        <v>326</v>
      </c>
      <c r="E59" s="25" t="s">
        <v>333</v>
      </c>
      <c r="F59" s="19" t="s">
        <v>7</v>
      </c>
      <c r="G59" s="25" t="s">
        <v>3</v>
      </c>
      <c r="H59" s="25" t="s">
        <v>324</v>
      </c>
      <c r="I59" s="5">
        <v>3083.64</v>
      </c>
      <c r="J59" s="6">
        <v>3916.56</v>
      </c>
      <c r="K59" s="42">
        <v>127.01</v>
      </c>
    </row>
    <row r="60" spans="1:11" ht="31.5" x14ac:dyDescent="0.25">
      <c r="A60" s="24" t="s">
        <v>332</v>
      </c>
      <c r="B60" s="25" t="s">
        <v>5</v>
      </c>
      <c r="C60" s="25" t="s">
        <v>266</v>
      </c>
      <c r="D60" s="19" t="s">
        <v>326</v>
      </c>
      <c r="E60" s="25" t="s">
        <v>331</v>
      </c>
      <c r="F60" s="19" t="s">
        <v>7</v>
      </c>
      <c r="G60" s="25" t="s">
        <v>3</v>
      </c>
      <c r="H60" s="25" t="s">
        <v>328</v>
      </c>
      <c r="I60" s="5">
        <v>34708.719620000003</v>
      </c>
      <c r="J60" s="6">
        <v>35944.603629999998</v>
      </c>
      <c r="K60" s="42">
        <v>103.56</v>
      </c>
    </row>
    <row r="61" spans="1:11" ht="47.25" x14ac:dyDescent="0.25">
      <c r="A61" s="24" t="s">
        <v>330</v>
      </c>
      <c r="B61" s="25" t="s">
        <v>5</v>
      </c>
      <c r="C61" s="25" t="s">
        <v>266</v>
      </c>
      <c r="D61" s="19" t="s">
        <v>326</v>
      </c>
      <c r="E61" s="25" t="s">
        <v>329</v>
      </c>
      <c r="F61" s="19" t="s">
        <v>7</v>
      </c>
      <c r="G61" s="25" t="s">
        <v>3</v>
      </c>
      <c r="H61" s="25" t="s">
        <v>328</v>
      </c>
      <c r="I61" s="5">
        <v>2614.5900200000001</v>
      </c>
      <c r="J61" s="6">
        <v>2614.5900200000001</v>
      </c>
      <c r="K61" s="42">
        <v>100</v>
      </c>
    </row>
    <row r="62" spans="1:11" ht="31.5" x14ac:dyDescent="0.25">
      <c r="A62" s="24" t="s">
        <v>327</v>
      </c>
      <c r="B62" s="25" t="s">
        <v>5</v>
      </c>
      <c r="C62" s="25" t="s">
        <v>266</v>
      </c>
      <c r="D62" s="19" t="s">
        <v>326</v>
      </c>
      <c r="E62" s="25" t="s">
        <v>325</v>
      </c>
      <c r="F62" s="19" t="s">
        <v>7</v>
      </c>
      <c r="G62" s="25" t="s">
        <v>3</v>
      </c>
      <c r="H62" s="25" t="s">
        <v>324</v>
      </c>
      <c r="I62" s="5">
        <v>28255.611529999998</v>
      </c>
      <c r="J62" s="6">
        <v>27743.198710000001</v>
      </c>
      <c r="K62" s="42">
        <v>98.19</v>
      </c>
    </row>
    <row r="63" spans="1:11" x14ac:dyDescent="0.25">
      <c r="A63" s="20" t="s">
        <v>323</v>
      </c>
      <c r="B63" s="21" t="s">
        <v>5</v>
      </c>
      <c r="C63" s="21" t="s">
        <v>266</v>
      </c>
      <c r="D63" s="22" t="s">
        <v>275</v>
      </c>
      <c r="E63" s="21" t="s">
        <v>4</v>
      </c>
      <c r="F63" s="22" t="s">
        <v>11</v>
      </c>
      <c r="G63" s="21" t="s">
        <v>3</v>
      </c>
      <c r="H63" s="21" t="s">
        <v>5</v>
      </c>
      <c r="I63" s="7">
        <v>49209.763859999999</v>
      </c>
      <c r="J63" s="23">
        <f>SUM(J64:J89)</f>
        <v>49995.079539999999</v>
      </c>
      <c r="K63" s="41">
        <v>101.6</v>
      </c>
    </row>
    <row r="64" spans="1:11" ht="63" x14ac:dyDescent="0.25">
      <c r="A64" s="24" t="s">
        <v>322</v>
      </c>
      <c r="B64" s="25" t="s">
        <v>5</v>
      </c>
      <c r="C64" s="25" t="s">
        <v>266</v>
      </c>
      <c r="D64" s="19" t="s">
        <v>275</v>
      </c>
      <c r="E64" s="25" t="s">
        <v>321</v>
      </c>
      <c r="F64" s="19" t="s">
        <v>273</v>
      </c>
      <c r="G64" s="28" t="s">
        <v>3</v>
      </c>
      <c r="H64" s="25" t="s">
        <v>272</v>
      </c>
      <c r="I64" s="5">
        <v>142.114</v>
      </c>
      <c r="J64" s="8">
        <v>188.87027999999998</v>
      </c>
      <c r="K64" s="42">
        <v>132.9</v>
      </c>
    </row>
    <row r="65" spans="1:11" ht="78.75" x14ac:dyDescent="0.25">
      <c r="A65" s="24" t="s">
        <v>320</v>
      </c>
      <c r="B65" s="25" t="s">
        <v>5</v>
      </c>
      <c r="C65" s="25" t="s">
        <v>266</v>
      </c>
      <c r="D65" s="19" t="s">
        <v>275</v>
      </c>
      <c r="E65" s="25" t="s">
        <v>319</v>
      </c>
      <c r="F65" s="19" t="s">
        <v>273</v>
      </c>
      <c r="G65" s="28" t="s">
        <v>3</v>
      </c>
      <c r="H65" s="25" t="s">
        <v>272</v>
      </c>
      <c r="I65" s="5">
        <v>327.53199999999998</v>
      </c>
      <c r="J65" s="8">
        <v>373.98061000000001</v>
      </c>
      <c r="K65" s="42">
        <v>114.18</v>
      </c>
    </row>
    <row r="66" spans="1:11" ht="63" x14ac:dyDescent="0.25">
      <c r="A66" s="24" t="s">
        <v>318</v>
      </c>
      <c r="B66" s="25" t="s">
        <v>5</v>
      </c>
      <c r="C66" s="25" t="s">
        <v>266</v>
      </c>
      <c r="D66" s="19" t="s">
        <v>275</v>
      </c>
      <c r="E66" s="25" t="s">
        <v>317</v>
      </c>
      <c r="F66" s="19" t="s">
        <v>273</v>
      </c>
      <c r="G66" s="28" t="s">
        <v>3</v>
      </c>
      <c r="H66" s="25" t="s">
        <v>272</v>
      </c>
      <c r="I66" s="5">
        <v>123.9</v>
      </c>
      <c r="J66" s="8">
        <v>366.42039999999997</v>
      </c>
      <c r="K66" s="42">
        <v>295.74</v>
      </c>
    </row>
    <row r="67" spans="1:11" ht="78.75" x14ac:dyDescent="0.25">
      <c r="A67" s="24" t="s">
        <v>316</v>
      </c>
      <c r="B67" s="25" t="s">
        <v>5</v>
      </c>
      <c r="C67" s="25" t="s">
        <v>266</v>
      </c>
      <c r="D67" s="19" t="s">
        <v>275</v>
      </c>
      <c r="E67" s="25" t="s">
        <v>315</v>
      </c>
      <c r="F67" s="19" t="s">
        <v>273</v>
      </c>
      <c r="G67" s="28" t="s">
        <v>3</v>
      </c>
      <c r="H67" s="25" t="s">
        <v>272</v>
      </c>
      <c r="I67" s="5">
        <v>5129.2039999999997</v>
      </c>
      <c r="J67" s="8">
        <v>4152.6242199999997</v>
      </c>
      <c r="K67" s="42">
        <v>80.959999999999994</v>
      </c>
    </row>
    <row r="68" spans="1:11" ht="63" x14ac:dyDescent="0.25">
      <c r="A68" s="24" t="s">
        <v>314</v>
      </c>
      <c r="B68" s="25" t="s">
        <v>5</v>
      </c>
      <c r="C68" s="25" t="s">
        <v>266</v>
      </c>
      <c r="D68" s="19" t="s">
        <v>275</v>
      </c>
      <c r="E68" s="25" t="s">
        <v>313</v>
      </c>
      <c r="F68" s="19" t="s">
        <v>273</v>
      </c>
      <c r="G68" s="28" t="s">
        <v>3</v>
      </c>
      <c r="H68" s="25" t="s">
        <v>272</v>
      </c>
      <c r="I68" s="5">
        <v>1.2</v>
      </c>
      <c r="J68" s="8">
        <v>-2.5147599999999999</v>
      </c>
      <c r="K68" s="42">
        <v>-209.56</v>
      </c>
    </row>
    <row r="69" spans="1:11" ht="78.75" x14ac:dyDescent="0.25">
      <c r="A69" s="24" t="s">
        <v>312</v>
      </c>
      <c r="B69" s="25" t="s">
        <v>5</v>
      </c>
      <c r="C69" s="25" t="s">
        <v>266</v>
      </c>
      <c r="D69" s="19" t="s">
        <v>275</v>
      </c>
      <c r="E69" s="25" t="s">
        <v>311</v>
      </c>
      <c r="F69" s="19" t="s">
        <v>273</v>
      </c>
      <c r="G69" s="28" t="s">
        <v>292</v>
      </c>
      <c r="H69" s="25" t="s">
        <v>272</v>
      </c>
      <c r="I69" s="5">
        <v>1.5</v>
      </c>
      <c r="J69" s="8">
        <v>1.59917</v>
      </c>
      <c r="K69" s="42">
        <v>106.61</v>
      </c>
    </row>
    <row r="70" spans="1:11" ht="63" x14ac:dyDescent="0.25">
      <c r="A70" s="24" t="s">
        <v>310</v>
      </c>
      <c r="B70" s="25" t="s">
        <v>5</v>
      </c>
      <c r="C70" s="25" t="s">
        <v>266</v>
      </c>
      <c r="D70" s="19" t="s">
        <v>275</v>
      </c>
      <c r="E70" s="25" t="s">
        <v>309</v>
      </c>
      <c r="F70" s="19" t="s">
        <v>273</v>
      </c>
      <c r="G70" s="28" t="s">
        <v>292</v>
      </c>
      <c r="H70" s="25" t="s">
        <v>272</v>
      </c>
      <c r="I70" s="5">
        <v>23</v>
      </c>
      <c r="J70" s="8">
        <v>23</v>
      </c>
      <c r="K70" s="42">
        <v>100</v>
      </c>
    </row>
    <row r="71" spans="1:11" ht="78.75" x14ac:dyDescent="0.25">
      <c r="A71" s="24" t="s">
        <v>308</v>
      </c>
      <c r="B71" s="25" t="s">
        <v>5</v>
      </c>
      <c r="C71" s="25" t="s">
        <v>266</v>
      </c>
      <c r="D71" s="19" t="s">
        <v>275</v>
      </c>
      <c r="E71" s="25" t="s">
        <v>307</v>
      </c>
      <c r="F71" s="19" t="s">
        <v>273</v>
      </c>
      <c r="G71" s="28" t="s">
        <v>292</v>
      </c>
      <c r="H71" s="25" t="s">
        <v>272</v>
      </c>
      <c r="I71" s="5">
        <v>407.51499999999999</v>
      </c>
      <c r="J71" s="8">
        <v>377.37394999999998</v>
      </c>
      <c r="K71" s="42">
        <v>92.6</v>
      </c>
    </row>
    <row r="72" spans="1:11" ht="94.5" x14ac:dyDescent="0.25">
      <c r="A72" s="24" t="s">
        <v>306</v>
      </c>
      <c r="B72" s="25" t="s">
        <v>5</v>
      </c>
      <c r="C72" s="25" t="s">
        <v>266</v>
      </c>
      <c r="D72" s="19" t="s">
        <v>275</v>
      </c>
      <c r="E72" s="25" t="s">
        <v>305</v>
      </c>
      <c r="F72" s="19" t="s">
        <v>273</v>
      </c>
      <c r="G72" s="28" t="s">
        <v>292</v>
      </c>
      <c r="H72" s="25" t="s">
        <v>272</v>
      </c>
      <c r="I72" s="5">
        <v>218.262</v>
      </c>
      <c r="J72" s="8">
        <v>220.55562</v>
      </c>
      <c r="K72" s="42">
        <v>101.05</v>
      </c>
    </row>
    <row r="73" spans="1:11" ht="78.75" x14ac:dyDescent="0.25">
      <c r="A73" s="24" t="s">
        <v>304</v>
      </c>
      <c r="B73" s="25" t="s">
        <v>5</v>
      </c>
      <c r="C73" s="25" t="s">
        <v>266</v>
      </c>
      <c r="D73" s="19" t="s">
        <v>275</v>
      </c>
      <c r="E73" s="25" t="s">
        <v>303</v>
      </c>
      <c r="F73" s="19" t="s">
        <v>273</v>
      </c>
      <c r="G73" s="28" t="s">
        <v>292</v>
      </c>
      <c r="H73" s="25" t="s">
        <v>272</v>
      </c>
      <c r="I73" s="5">
        <v>49.871000000000002</v>
      </c>
      <c r="J73" s="8">
        <v>41.559289999999997</v>
      </c>
      <c r="K73" s="42">
        <v>83.33</v>
      </c>
    </row>
    <row r="74" spans="1:11" ht="63" x14ac:dyDescent="0.25">
      <c r="A74" s="24" t="s">
        <v>302</v>
      </c>
      <c r="B74" s="25" t="s">
        <v>5</v>
      </c>
      <c r="C74" s="25" t="s">
        <v>266</v>
      </c>
      <c r="D74" s="19" t="s">
        <v>275</v>
      </c>
      <c r="E74" s="25" t="s">
        <v>301</v>
      </c>
      <c r="F74" s="19" t="s">
        <v>273</v>
      </c>
      <c r="G74" s="28" t="s">
        <v>292</v>
      </c>
      <c r="H74" s="25" t="s">
        <v>272</v>
      </c>
      <c r="I74" s="5">
        <v>346.88900000000001</v>
      </c>
      <c r="J74" s="8">
        <v>295.61277999999999</v>
      </c>
      <c r="K74" s="42">
        <v>85.22</v>
      </c>
    </row>
    <row r="75" spans="1:11" ht="94.5" x14ac:dyDescent="0.25">
      <c r="A75" s="24" t="s">
        <v>300</v>
      </c>
      <c r="B75" s="25" t="s">
        <v>5</v>
      </c>
      <c r="C75" s="25" t="s">
        <v>266</v>
      </c>
      <c r="D75" s="19" t="s">
        <v>275</v>
      </c>
      <c r="E75" s="25" t="s">
        <v>299</v>
      </c>
      <c r="F75" s="19" t="s">
        <v>273</v>
      </c>
      <c r="G75" s="28" t="s">
        <v>292</v>
      </c>
      <c r="H75" s="25" t="s">
        <v>272</v>
      </c>
      <c r="I75" s="5">
        <v>2.153</v>
      </c>
      <c r="J75" s="8">
        <v>1.15181</v>
      </c>
      <c r="K75" s="42">
        <v>53.5</v>
      </c>
    </row>
    <row r="76" spans="1:11" ht="63" x14ac:dyDescent="0.25">
      <c r="A76" s="24" t="s">
        <v>298</v>
      </c>
      <c r="B76" s="25" t="s">
        <v>5</v>
      </c>
      <c r="C76" s="25" t="s">
        <v>266</v>
      </c>
      <c r="D76" s="19" t="s">
        <v>275</v>
      </c>
      <c r="E76" s="25" t="s">
        <v>297</v>
      </c>
      <c r="F76" s="19" t="s">
        <v>273</v>
      </c>
      <c r="G76" s="28" t="s">
        <v>292</v>
      </c>
      <c r="H76" s="25" t="s">
        <v>272</v>
      </c>
      <c r="I76" s="5">
        <v>19262.996999999999</v>
      </c>
      <c r="J76" s="8">
        <v>16351.138430000001</v>
      </c>
      <c r="K76" s="42">
        <v>84.88</v>
      </c>
    </row>
    <row r="77" spans="1:11" ht="63" x14ac:dyDescent="0.25">
      <c r="A77" s="24" t="s">
        <v>296</v>
      </c>
      <c r="B77" s="25" t="s">
        <v>5</v>
      </c>
      <c r="C77" s="25" t="s">
        <v>266</v>
      </c>
      <c r="D77" s="19" t="s">
        <v>275</v>
      </c>
      <c r="E77" s="25" t="s">
        <v>295</v>
      </c>
      <c r="F77" s="19" t="s">
        <v>273</v>
      </c>
      <c r="G77" s="28" t="s">
        <v>3</v>
      </c>
      <c r="H77" s="25" t="s">
        <v>272</v>
      </c>
      <c r="I77" s="5">
        <v>25</v>
      </c>
      <c r="J77" s="8">
        <v>25</v>
      </c>
      <c r="K77" s="42">
        <v>100</v>
      </c>
    </row>
    <row r="78" spans="1:11" ht="78.75" x14ac:dyDescent="0.25">
      <c r="A78" s="24" t="s">
        <v>294</v>
      </c>
      <c r="B78" s="25" t="s">
        <v>5</v>
      </c>
      <c r="C78" s="25" t="s">
        <v>266</v>
      </c>
      <c r="D78" s="19" t="s">
        <v>275</v>
      </c>
      <c r="E78" s="25" t="s">
        <v>293</v>
      </c>
      <c r="F78" s="19" t="s">
        <v>273</v>
      </c>
      <c r="G78" s="28" t="s">
        <v>3</v>
      </c>
      <c r="H78" s="25" t="s">
        <v>272</v>
      </c>
      <c r="I78" s="5">
        <v>2349.2600000000002</v>
      </c>
      <c r="J78" s="8">
        <v>2386.1298000000002</v>
      </c>
      <c r="K78" s="42">
        <v>101.57</v>
      </c>
    </row>
    <row r="79" spans="1:11" ht="63" x14ac:dyDescent="0.25">
      <c r="A79" s="24" t="s">
        <v>442</v>
      </c>
      <c r="B79" s="28" t="s">
        <v>5</v>
      </c>
      <c r="C79" s="28" t="s">
        <v>266</v>
      </c>
      <c r="D79" s="29" t="s">
        <v>275</v>
      </c>
      <c r="E79" s="28" t="s">
        <v>443</v>
      </c>
      <c r="F79" s="29" t="s">
        <v>273</v>
      </c>
      <c r="G79" s="28" t="s">
        <v>3</v>
      </c>
      <c r="H79" s="28" t="s">
        <v>272</v>
      </c>
      <c r="I79" s="5">
        <v>0</v>
      </c>
      <c r="J79" s="8">
        <v>-0.5</v>
      </c>
      <c r="K79" s="42" t="s">
        <v>450</v>
      </c>
    </row>
    <row r="80" spans="1:11" ht="110.25" x14ac:dyDescent="0.25">
      <c r="A80" s="24" t="s">
        <v>291</v>
      </c>
      <c r="B80" s="25" t="s">
        <v>5</v>
      </c>
      <c r="C80" s="25" t="s">
        <v>266</v>
      </c>
      <c r="D80" s="19" t="s">
        <v>275</v>
      </c>
      <c r="E80" s="25" t="s">
        <v>290</v>
      </c>
      <c r="F80" s="19" t="s">
        <v>273</v>
      </c>
      <c r="G80" s="28" t="s">
        <v>3</v>
      </c>
      <c r="H80" s="25" t="s">
        <v>272</v>
      </c>
      <c r="I80" s="5">
        <v>56.933</v>
      </c>
      <c r="J80" s="8">
        <v>62.444220000000001</v>
      </c>
      <c r="K80" s="42">
        <v>109.68</v>
      </c>
    </row>
    <row r="81" spans="1:12" ht="63" x14ac:dyDescent="0.25">
      <c r="A81" s="24" t="s">
        <v>289</v>
      </c>
      <c r="B81" s="25" t="s">
        <v>5</v>
      </c>
      <c r="C81" s="25" t="s">
        <v>266</v>
      </c>
      <c r="D81" s="19" t="s">
        <v>275</v>
      </c>
      <c r="E81" s="25" t="s">
        <v>288</v>
      </c>
      <c r="F81" s="19" t="s">
        <v>7</v>
      </c>
      <c r="G81" s="28" t="s">
        <v>3</v>
      </c>
      <c r="H81" s="25" t="s">
        <v>272</v>
      </c>
      <c r="I81" s="5">
        <v>5777.73009</v>
      </c>
      <c r="J81" s="6">
        <v>6306.4336000000003</v>
      </c>
      <c r="K81" s="42">
        <v>109.15</v>
      </c>
    </row>
    <row r="82" spans="1:12" ht="63" x14ac:dyDescent="0.25">
      <c r="A82" s="24" t="s">
        <v>287</v>
      </c>
      <c r="B82" s="25" t="s">
        <v>5</v>
      </c>
      <c r="C82" s="25" t="s">
        <v>266</v>
      </c>
      <c r="D82" s="19" t="s">
        <v>275</v>
      </c>
      <c r="E82" s="25" t="s">
        <v>286</v>
      </c>
      <c r="F82" s="19" t="s">
        <v>7</v>
      </c>
      <c r="G82" s="28" t="s">
        <v>3</v>
      </c>
      <c r="H82" s="25" t="s">
        <v>272</v>
      </c>
      <c r="I82" s="5">
        <v>7699.64509</v>
      </c>
      <c r="J82" s="6">
        <v>7350.1873299999997</v>
      </c>
      <c r="K82" s="42">
        <v>95.46</v>
      </c>
    </row>
    <row r="83" spans="1:12" ht="47.25" x14ac:dyDescent="0.25">
      <c r="A83" s="24" t="s">
        <v>285</v>
      </c>
      <c r="B83" s="25" t="s">
        <v>5</v>
      </c>
      <c r="C83" s="25" t="s">
        <v>266</v>
      </c>
      <c r="D83" s="19" t="s">
        <v>275</v>
      </c>
      <c r="E83" s="25" t="s">
        <v>284</v>
      </c>
      <c r="F83" s="19" t="s">
        <v>7</v>
      </c>
      <c r="G83" s="28" t="s">
        <v>3</v>
      </c>
      <c r="H83" s="25" t="s">
        <v>272</v>
      </c>
      <c r="I83" s="5">
        <v>4.3285200000000001</v>
      </c>
      <c r="J83" s="6">
        <v>-56.413539999999998</v>
      </c>
      <c r="K83" s="42">
        <v>-1303.3</v>
      </c>
    </row>
    <row r="84" spans="1:12" ht="126" x14ac:dyDescent="0.25">
      <c r="A84" s="24" t="s">
        <v>283</v>
      </c>
      <c r="B84" s="25" t="s">
        <v>5</v>
      </c>
      <c r="C84" s="25" t="s">
        <v>266</v>
      </c>
      <c r="D84" s="19" t="s">
        <v>275</v>
      </c>
      <c r="E84" s="25" t="s">
        <v>282</v>
      </c>
      <c r="F84" s="19" t="s">
        <v>7</v>
      </c>
      <c r="G84" s="28" t="s">
        <v>3</v>
      </c>
      <c r="H84" s="25" t="s">
        <v>272</v>
      </c>
      <c r="I84" s="5">
        <v>262.86340000000001</v>
      </c>
      <c r="J84" s="6">
        <v>3921.2129799999998</v>
      </c>
      <c r="K84" s="42">
        <v>1491.73</v>
      </c>
    </row>
    <row r="85" spans="1:12" ht="47.25" x14ac:dyDescent="0.25">
      <c r="A85" s="24" t="s">
        <v>444</v>
      </c>
      <c r="B85" s="25" t="s">
        <v>5</v>
      </c>
      <c r="C85" s="25" t="s">
        <v>266</v>
      </c>
      <c r="D85" s="19" t="s">
        <v>275</v>
      </c>
      <c r="E85" s="25" t="s">
        <v>281</v>
      </c>
      <c r="F85" s="19" t="s">
        <v>273</v>
      </c>
      <c r="G85" s="28" t="s">
        <v>3</v>
      </c>
      <c r="H85" s="25" t="s">
        <v>272</v>
      </c>
      <c r="I85" s="5">
        <v>1121.5678499999999</v>
      </c>
      <c r="J85" s="6">
        <v>1621.11952</v>
      </c>
      <c r="K85" s="42">
        <v>144.54</v>
      </c>
    </row>
    <row r="86" spans="1:12" ht="126" x14ac:dyDescent="0.25">
      <c r="A86" s="24" t="s">
        <v>280</v>
      </c>
      <c r="B86" s="25" t="s">
        <v>5</v>
      </c>
      <c r="C86" s="25" t="s">
        <v>266</v>
      </c>
      <c r="D86" s="19" t="s">
        <v>275</v>
      </c>
      <c r="E86" s="25" t="s">
        <v>279</v>
      </c>
      <c r="F86" s="19" t="s">
        <v>273</v>
      </c>
      <c r="G86" s="28" t="s">
        <v>3</v>
      </c>
      <c r="H86" s="25" t="s">
        <v>272</v>
      </c>
      <c r="I86" s="5">
        <v>1416.0535</v>
      </c>
      <c r="J86" s="8">
        <v>1523.2984200000001</v>
      </c>
      <c r="K86" s="42">
        <v>107.57</v>
      </c>
    </row>
    <row r="87" spans="1:12" ht="31.5" x14ac:dyDescent="0.25">
      <c r="A87" s="24" t="s">
        <v>278</v>
      </c>
      <c r="B87" s="25" t="s">
        <v>5</v>
      </c>
      <c r="C87" s="25" t="s">
        <v>266</v>
      </c>
      <c r="D87" s="19" t="s">
        <v>275</v>
      </c>
      <c r="E87" s="25" t="s">
        <v>277</v>
      </c>
      <c r="F87" s="19" t="s">
        <v>273</v>
      </c>
      <c r="G87" s="28" t="s">
        <v>3</v>
      </c>
      <c r="H87" s="25" t="s">
        <v>272</v>
      </c>
      <c r="I87" s="5">
        <v>35.352440000000001</v>
      </c>
      <c r="J87" s="8">
        <v>35.352440000000001</v>
      </c>
      <c r="K87" s="42">
        <v>100</v>
      </c>
    </row>
    <row r="88" spans="1:12" ht="63" x14ac:dyDescent="0.25">
      <c r="A88" s="24" t="s">
        <v>276</v>
      </c>
      <c r="B88" s="25" t="s">
        <v>5</v>
      </c>
      <c r="C88" s="25" t="s">
        <v>266</v>
      </c>
      <c r="D88" s="19" t="s">
        <v>275</v>
      </c>
      <c r="E88" s="25" t="s">
        <v>274</v>
      </c>
      <c r="F88" s="19" t="s">
        <v>273</v>
      </c>
      <c r="G88" s="28" t="s">
        <v>3</v>
      </c>
      <c r="H88" s="25" t="s">
        <v>272</v>
      </c>
      <c r="I88" s="5">
        <v>4424.8929699999999</v>
      </c>
      <c r="J88" s="8">
        <v>4424.8929699999999</v>
      </c>
      <c r="K88" s="42">
        <v>100</v>
      </c>
    </row>
    <row r="89" spans="1:12" ht="63" x14ac:dyDescent="0.25">
      <c r="A89" s="24" t="s">
        <v>446</v>
      </c>
      <c r="B89" s="28" t="s">
        <v>5</v>
      </c>
      <c r="C89" s="28" t="s">
        <v>266</v>
      </c>
      <c r="D89" s="29" t="s">
        <v>275</v>
      </c>
      <c r="E89" s="28" t="s">
        <v>445</v>
      </c>
      <c r="F89" s="29" t="s">
        <v>273</v>
      </c>
      <c r="G89" s="28" t="s">
        <v>3</v>
      </c>
      <c r="H89" s="28" t="s">
        <v>272</v>
      </c>
      <c r="I89" s="5">
        <v>0</v>
      </c>
      <c r="J89" s="8">
        <v>4.55</v>
      </c>
      <c r="K89" s="42" t="s">
        <v>450</v>
      </c>
    </row>
    <row r="90" spans="1:12" x14ac:dyDescent="0.25">
      <c r="A90" s="20" t="s">
        <v>271</v>
      </c>
      <c r="B90" s="21" t="s">
        <v>5</v>
      </c>
      <c r="C90" s="21" t="s">
        <v>266</v>
      </c>
      <c r="D90" s="22" t="s">
        <v>265</v>
      </c>
      <c r="E90" s="21" t="s">
        <v>4</v>
      </c>
      <c r="F90" s="22" t="s">
        <v>11</v>
      </c>
      <c r="G90" s="26" t="s">
        <v>3</v>
      </c>
      <c r="H90" s="21" t="s">
        <v>5</v>
      </c>
      <c r="I90" s="7">
        <v>1386.7764</v>
      </c>
      <c r="J90" s="23">
        <f>J91+J92+J93</f>
        <v>1383.7891500000001</v>
      </c>
      <c r="K90" s="41">
        <v>99.78</v>
      </c>
    </row>
    <row r="91" spans="1:12" x14ac:dyDescent="0.25">
      <c r="A91" s="24" t="s">
        <v>447</v>
      </c>
      <c r="B91" s="28" t="s">
        <v>5</v>
      </c>
      <c r="C91" s="28">
        <v>1</v>
      </c>
      <c r="D91" s="29">
        <v>17</v>
      </c>
      <c r="E91" s="28" t="s">
        <v>353</v>
      </c>
      <c r="F91" s="29" t="s">
        <v>7</v>
      </c>
      <c r="G91" s="28" t="s">
        <v>3</v>
      </c>
      <c r="H91" s="28" t="s">
        <v>268</v>
      </c>
      <c r="I91" s="5">
        <v>0</v>
      </c>
      <c r="J91" s="6">
        <v>5.8332300000000004</v>
      </c>
      <c r="K91" s="42" t="s">
        <v>450</v>
      </c>
    </row>
    <row r="92" spans="1:12" x14ac:dyDescent="0.25">
      <c r="A92" s="24" t="s">
        <v>270</v>
      </c>
      <c r="B92" s="25" t="s">
        <v>5</v>
      </c>
      <c r="C92" s="25" t="s">
        <v>266</v>
      </c>
      <c r="D92" s="19" t="s">
        <v>265</v>
      </c>
      <c r="E92" s="25" t="s">
        <v>269</v>
      </c>
      <c r="F92" s="19" t="s">
        <v>7</v>
      </c>
      <c r="G92" s="28" t="s">
        <v>3</v>
      </c>
      <c r="H92" s="25" t="s">
        <v>268</v>
      </c>
      <c r="I92" s="5">
        <v>1333.9564</v>
      </c>
      <c r="J92" s="6">
        <v>1339.0449000000001</v>
      </c>
      <c r="K92" s="42">
        <v>100.38</v>
      </c>
    </row>
    <row r="93" spans="1:12" ht="31.5" x14ac:dyDescent="0.25">
      <c r="A93" s="24" t="s">
        <v>267</v>
      </c>
      <c r="B93" s="25" t="s">
        <v>5</v>
      </c>
      <c r="C93" s="25" t="s">
        <v>266</v>
      </c>
      <c r="D93" s="19" t="s">
        <v>265</v>
      </c>
      <c r="E93" s="25" t="s">
        <v>264</v>
      </c>
      <c r="F93" s="19" t="s">
        <v>7</v>
      </c>
      <c r="G93" s="28" t="s">
        <v>263</v>
      </c>
      <c r="H93" s="25" t="s">
        <v>2</v>
      </c>
      <c r="I93" s="5">
        <v>52.82</v>
      </c>
      <c r="J93" s="6">
        <v>38.911020000000001</v>
      </c>
      <c r="K93" s="42">
        <v>73.67</v>
      </c>
    </row>
    <row r="94" spans="1:12" x14ac:dyDescent="0.25">
      <c r="A94" s="20" t="s">
        <v>262</v>
      </c>
      <c r="B94" s="21" t="s">
        <v>5</v>
      </c>
      <c r="C94" s="21" t="s">
        <v>10</v>
      </c>
      <c r="D94" s="22" t="s">
        <v>11</v>
      </c>
      <c r="E94" s="21" t="s">
        <v>4</v>
      </c>
      <c r="F94" s="22" t="s">
        <v>11</v>
      </c>
      <c r="G94" s="26" t="s">
        <v>3</v>
      </c>
      <c r="H94" s="21" t="s">
        <v>5</v>
      </c>
      <c r="I94" s="7">
        <v>12560599.465810001</v>
      </c>
      <c r="J94" s="23">
        <f>J95+J215+J219</f>
        <v>12029247.25509</v>
      </c>
      <c r="K94" s="41">
        <v>95.77</v>
      </c>
      <c r="L94" s="40"/>
    </row>
    <row r="95" spans="1:12" ht="31.5" x14ac:dyDescent="0.25">
      <c r="A95" s="20" t="s">
        <v>261</v>
      </c>
      <c r="B95" s="21" t="s">
        <v>5</v>
      </c>
      <c r="C95" s="21" t="s">
        <v>10</v>
      </c>
      <c r="D95" s="22" t="s">
        <v>31</v>
      </c>
      <c r="E95" s="21" t="s">
        <v>4</v>
      </c>
      <c r="F95" s="22" t="s">
        <v>11</v>
      </c>
      <c r="G95" s="26" t="s">
        <v>3</v>
      </c>
      <c r="H95" s="21" t="s">
        <v>5</v>
      </c>
      <c r="I95" s="7">
        <v>12563266.950139999</v>
      </c>
      <c r="J95" s="23">
        <f>J96+J106+J165+J200</f>
        <v>12034588.2259</v>
      </c>
      <c r="K95" s="42">
        <v>95.79</v>
      </c>
    </row>
    <row r="96" spans="1:12" x14ac:dyDescent="0.25">
      <c r="A96" s="20" t="s">
        <v>260</v>
      </c>
      <c r="B96" s="21" t="s">
        <v>5</v>
      </c>
      <c r="C96" s="21" t="s">
        <v>10</v>
      </c>
      <c r="D96" s="22" t="s">
        <v>31</v>
      </c>
      <c r="E96" s="21" t="s">
        <v>259</v>
      </c>
      <c r="F96" s="22" t="s">
        <v>11</v>
      </c>
      <c r="G96" s="26" t="s">
        <v>3</v>
      </c>
      <c r="H96" s="21" t="s">
        <v>2</v>
      </c>
      <c r="I96" s="7">
        <v>1065469.12845</v>
      </c>
      <c r="J96" s="23">
        <f>J97+J99</f>
        <v>1065453.7572499998</v>
      </c>
      <c r="K96" s="41">
        <v>100</v>
      </c>
    </row>
    <row r="97" spans="1:11" ht="31.5" x14ac:dyDescent="0.25">
      <c r="A97" s="20" t="s">
        <v>258</v>
      </c>
      <c r="B97" s="21" t="s">
        <v>5</v>
      </c>
      <c r="C97" s="21" t="s">
        <v>10</v>
      </c>
      <c r="D97" s="22" t="s">
        <v>31</v>
      </c>
      <c r="E97" s="21" t="s">
        <v>257</v>
      </c>
      <c r="F97" s="22" t="s">
        <v>7</v>
      </c>
      <c r="G97" s="26" t="s">
        <v>3</v>
      </c>
      <c r="H97" s="21" t="s">
        <v>2</v>
      </c>
      <c r="I97" s="7">
        <v>2392</v>
      </c>
      <c r="J97" s="23">
        <f>J98</f>
        <v>2392</v>
      </c>
      <c r="K97" s="41">
        <v>100</v>
      </c>
    </row>
    <row r="98" spans="1:11" ht="31.5" x14ac:dyDescent="0.25">
      <c r="A98" s="24" t="s">
        <v>258</v>
      </c>
      <c r="B98" s="25" t="s">
        <v>5</v>
      </c>
      <c r="C98" s="25" t="s">
        <v>10</v>
      </c>
      <c r="D98" s="19" t="s">
        <v>31</v>
      </c>
      <c r="E98" s="25" t="s">
        <v>257</v>
      </c>
      <c r="F98" s="19" t="s">
        <v>7</v>
      </c>
      <c r="G98" s="28" t="s">
        <v>3</v>
      </c>
      <c r="H98" s="25" t="s">
        <v>2</v>
      </c>
      <c r="I98" s="5">
        <v>2392</v>
      </c>
      <c r="J98" s="6">
        <v>2392</v>
      </c>
      <c r="K98" s="42">
        <v>100</v>
      </c>
    </row>
    <row r="99" spans="1:11" ht="31.5" x14ac:dyDescent="0.25">
      <c r="A99" s="20" t="s">
        <v>256</v>
      </c>
      <c r="B99" s="21" t="s">
        <v>5</v>
      </c>
      <c r="C99" s="21" t="s">
        <v>10</v>
      </c>
      <c r="D99" s="22" t="s">
        <v>31</v>
      </c>
      <c r="E99" s="21" t="s">
        <v>244</v>
      </c>
      <c r="F99" s="22" t="s">
        <v>7</v>
      </c>
      <c r="G99" s="26" t="s">
        <v>3</v>
      </c>
      <c r="H99" s="21" t="s">
        <v>2</v>
      </c>
      <c r="I99" s="7">
        <v>1063077.12845</v>
      </c>
      <c r="J99" s="23">
        <f>J100+J101+J102+J103+J104+J105</f>
        <v>1063061.7572499998</v>
      </c>
      <c r="K99" s="41">
        <v>100</v>
      </c>
    </row>
    <row r="100" spans="1:11" ht="31.5" x14ac:dyDescent="0.25">
      <c r="A100" s="24" t="s">
        <v>255</v>
      </c>
      <c r="B100" s="25" t="s">
        <v>5</v>
      </c>
      <c r="C100" s="25" t="s">
        <v>10</v>
      </c>
      <c r="D100" s="19" t="s">
        <v>31</v>
      </c>
      <c r="E100" s="25" t="s">
        <v>244</v>
      </c>
      <c r="F100" s="19" t="s">
        <v>7</v>
      </c>
      <c r="G100" s="28" t="s">
        <v>254</v>
      </c>
      <c r="H100" s="25" t="s">
        <v>2</v>
      </c>
      <c r="I100" s="5">
        <v>983644.8</v>
      </c>
      <c r="J100" s="6">
        <v>983644.8</v>
      </c>
      <c r="K100" s="42">
        <v>100</v>
      </c>
    </row>
    <row r="101" spans="1:11" ht="31.5" x14ac:dyDescent="0.25">
      <c r="A101" s="24" t="s">
        <v>253</v>
      </c>
      <c r="B101" s="25" t="s">
        <v>5</v>
      </c>
      <c r="C101" s="25" t="s">
        <v>10</v>
      </c>
      <c r="D101" s="19" t="s">
        <v>31</v>
      </c>
      <c r="E101" s="25" t="s">
        <v>244</v>
      </c>
      <c r="F101" s="19" t="s">
        <v>7</v>
      </c>
      <c r="G101" s="28" t="s">
        <v>252</v>
      </c>
      <c r="H101" s="25" t="s">
        <v>2</v>
      </c>
      <c r="I101" s="5">
        <v>18775.585999999999</v>
      </c>
      <c r="J101" s="6">
        <v>18760.214800000002</v>
      </c>
      <c r="K101" s="42">
        <v>99.92</v>
      </c>
    </row>
    <row r="102" spans="1:11" ht="63" x14ac:dyDescent="0.25">
      <c r="A102" s="24" t="s">
        <v>251</v>
      </c>
      <c r="B102" s="25" t="s">
        <v>5</v>
      </c>
      <c r="C102" s="25" t="s">
        <v>10</v>
      </c>
      <c r="D102" s="19" t="s">
        <v>31</v>
      </c>
      <c r="E102" s="25" t="s">
        <v>244</v>
      </c>
      <c r="F102" s="19" t="s">
        <v>7</v>
      </c>
      <c r="G102" s="28" t="s">
        <v>250</v>
      </c>
      <c r="H102" s="25" t="s">
        <v>2</v>
      </c>
      <c r="I102" s="5">
        <v>17623.314999999999</v>
      </c>
      <c r="J102" s="6">
        <v>17623.314999999999</v>
      </c>
      <c r="K102" s="42">
        <v>100</v>
      </c>
    </row>
    <row r="103" spans="1:11" ht="47.25" x14ac:dyDescent="0.25">
      <c r="A103" s="24" t="s">
        <v>249</v>
      </c>
      <c r="B103" s="25" t="s">
        <v>5</v>
      </c>
      <c r="C103" s="25" t="s">
        <v>10</v>
      </c>
      <c r="D103" s="19" t="s">
        <v>31</v>
      </c>
      <c r="E103" s="25" t="s">
        <v>244</v>
      </c>
      <c r="F103" s="19" t="s">
        <v>7</v>
      </c>
      <c r="G103" s="28" t="s">
        <v>248</v>
      </c>
      <c r="H103" s="25" t="s">
        <v>2</v>
      </c>
      <c r="I103" s="5">
        <v>2997.7109999999998</v>
      </c>
      <c r="J103" s="6">
        <v>2997.7109999999998</v>
      </c>
      <c r="K103" s="42">
        <v>100</v>
      </c>
    </row>
    <row r="104" spans="1:11" ht="78.75" x14ac:dyDescent="0.25">
      <c r="A104" s="24" t="s">
        <v>247</v>
      </c>
      <c r="B104" s="25" t="s">
        <v>5</v>
      </c>
      <c r="C104" s="25" t="s">
        <v>10</v>
      </c>
      <c r="D104" s="19" t="s">
        <v>31</v>
      </c>
      <c r="E104" s="25" t="s">
        <v>244</v>
      </c>
      <c r="F104" s="19" t="s">
        <v>7</v>
      </c>
      <c r="G104" s="28" t="s">
        <v>246</v>
      </c>
      <c r="H104" s="25" t="s">
        <v>2</v>
      </c>
      <c r="I104" s="5">
        <v>22035.71645</v>
      </c>
      <c r="J104" s="6">
        <v>22035.71645</v>
      </c>
      <c r="K104" s="42">
        <v>100</v>
      </c>
    </row>
    <row r="105" spans="1:11" ht="47.25" x14ac:dyDescent="0.25">
      <c r="A105" s="24" t="s">
        <v>245</v>
      </c>
      <c r="B105" s="25" t="s">
        <v>5</v>
      </c>
      <c r="C105" s="25" t="s">
        <v>10</v>
      </c>
      <c r="D105" s="19" t="s">
        <v>31</v>
      </c>
      <c r="E105" s="25" t="s">
        <v>244</v>
      </c>
      <c r="F105" s="19" t="s">
        <v>7</v>
      </c>
      <c r="G105" s="28" t="s">
        <v>243</v>
      </c>
      <c r="H105" s="25" t="s">
        <v>2</v>
      </c>
      <c r="I105" s="5">
        <v>18000</v>
      </c>
      <c r="J105" s="6">
        <v>18000</v>
      </c>
      <c r="K105" s="42">
        <v>100</v>
      </c>
    </row>
    <row r="106" spans="1:11" ht="31.5" x14ac:dyDescent="0.25">
      <c r="A106" s="20" t="s">
        <v>242</v>
      </c>
      <c r="B106" s="21" t="s">
        <v>5</v>
      </c>
      <c r="C106" s="21" t="s">
        <v>10</v>
      </c>
      <c r="D106" s="22" t="s">
        <v>31</v>
      </c>
      <c r="E106" s="21" t="s">
        <v>19</v>
      </c>
      <c r="F106" s="22" t="s">
        <v>11</v>
      </c>
      <c r="G106" s="26" t="s">
        <v>3</v>
      </c>
      <c r="H106" s="21" t="s">
        <v>2</v>
      </c>
      <c r="I106" s="7">
        <v>3311967.4718900002</v>
      </c>
      <c r="J106" s="23">
        <f>J107+J119+J123+J125+J127+J129+J131+J133+J135+J137+J141+J144+J146</f>
        <v>2801365.1951100002</v>
      </c>
      <c r="K106" s="41">
        <v>84.58</v>
      </c>
    </row>
    <row r="107" spans="1:11" ht="31.5" x14ac:dyDescent="0.25">
      <c r="A107" s="20" t="s">
        <v>241</v>
      </c>
      <c r="B107" s="21" t="s">
        <v>5</v>
      </c>
      <c r="C107" s="21" t="s">
        <v>10</v>
      </c>
      <c r="D107" s="22" t="s">
        <v>31</v>
      </c>
      <c r="E107" s="21" t="s">
        <v>219</v>
      </c>
      <c r="F107" s="22" t="s">
        <v>7</v>
      </c>
      <c r="G107" s="26" t="s">
        <v>3</v>
      </c>
      <c r="H107" s="21" t="s">
        <v>2</v>
      </c>
      <c r="I107" s="7">
        <v>888039.47785000002</v>
      </c>
      <c r="J107" s="23">
        <f>J108+J109+J110+J111+J112+J113+J114+J115+J116+J117+J118</f>
        <v>381870.53539999999</v>
      </c>
      <c r="K107" s="41">
        <v>43</v>
      </c>
    </row>
    <row r="108" spans="1:11" ht="126" x14ac:dyDescent="0.25">
      <c r="A108" s="24" t="s">
        <v>240</v>
      </c>
      <c r="B108" s="25" t="s">
        <v>5</v>
      </c>
      <c r="C108" s="25" t="s">
        <v>10</v>
      </c>
      <c r="D108" s="19" t="s">
        <v>31</v>
      </c>
      <c r="E108" s="25" t="s">
        <v>219</v>
      </c>
      <c r="F108" s="19" t="s">
        <v>7</v>
      </c>
      <c r="G108" s="28" t="s">
        <v>239</v>
      </c>
      <c r="H108" s="25" t="s">
        <v>2</v>
      </c>
      <c r="I108" s="5">
        <v>15000</v>
      </c>
      <c r="J108" s="6">
        <v>4495.0881900000004</v>
      </c>
      <c r="K108" s="42">
        <v>29.97</v>
      </c>
    </row>
    <row r="109" spans="1:11" ht="157.5" x14ac:dyDescent="0.25">
      <c r="A109" s="24" t="s">
        <v>238</v>
      </c>
      <c r="B109" s="25" t="s">
        <v>5</v>
      </c>
      <c r="C109" s="25" t="s">
        <v>10</v>
      </c>
      <c r="D109" s="19" t="s">
        <v>31</v>
      </c>
      <c r="E109" s="25" t="s">
        <v>219</v>
      </c>
      <c r="F109" s="19" t="s">
        <v>7</v>
      </c>
      <c r="G109" s="28" t="s">
        <v>237</v>
      </c>
      <c r="H109" s="25" t="s">
        <v>2</v>
      </c>
      <c r="I109" s="5">
        <v>153600.93614000001</v>
      </c>
      <c r="J109" s="6">
        <v>153600.93614000001</v>
      </c>
      <c r="K109" s="42">
        <v>100</v>
      </c>
    </row>
    <row r="110" spans="1:11" ht="126" x14ac:dyDescent="0.25">
      <c r="A110" s="24" t="s">
        <v>236</v>
      </c>
      <c r="B110" s="25" t="s">
        <v>5</v>
      </c>
      <c r="C110" s="25" t="s">
        <v>10</v>
      </c>
      <c r="D110" s="19" t="s">
        <v>31</v>
      </c>
      <c r="E110" s="25" t="s">
        <v>219</v>
      </c>
      <c r="F110" s="19" t="s">
        <v>7</v>
      </c>
      <c r="G110" s="28" t="s">
        <v>235</v>
      </c>
      <c r="H110" s="25" t="s">
        <v>2</v>
      </c>
      <c r="I110" s="5">
        <v>513341.42158999998</v>
      </c>
      <c r="J110" s="6">
        <v>197961.11314999999</v>
      </c>
      <c r="K110" s="42">
        <v>38.56</v>
      </c>
    </row>
    <row r="111" spans="1:11" ht="94.5" x14ac:dyDescent="0.25">
      <c r="A111" s="24" t="s">
        <v>234</v>
      </c>
      <c r="B111" s="25" t="s">
        <v>5</v>
      </c>
      <c r="C111" s="25" t="s">
        <v>10</v>
      </c>
      <c r="D111" s="19" t="s">
        <v>31</v>
      </c>
      <c r="E111" s="25" t="s">
        <v>219</v>
      </c>
      <c r="F111" s="19" t="s">
        <v>7</v>
      </c>
      <c r="G111" s="28" t="s">
        <v>233</v>
      </c>
      <c r="H111" s="25" t="s">
        <v>2</v>
      </c>
      <c r="I111" s="5">
        <v>83017.72</v>
      </c>
      <c r="J111" s="6">
        <v>25278.3</v>
      </c>
      <c r="K111" s="42">
        <v>30.45</v>
      </c>
    </row>
    <row r="112" spans="1:11" ht="126" x14ac:dyDescent="0.25">
      <c r="A112" s="24" t="s">
        <v>232</v>
      </c>
      <c r="B112" s="25" t="s">
        <v>5</v>
      </c>
      <c r="C112" s="25" t="s">
        <v>10</v>
      </c>
      <c r="D112" s="19" t="s">
        <v>31</v>
      </c>
      <c r="E112" s="25" t="s">
        <v>219</v>
      </c>
      <c r="F112" s="19" t="s">
        <v>7</v>
      </c>
      <c r="G112" s="28" t="s">
        <v>231</v>
      </c>
      <c r="H112" s="25" t="s">
        <v>2</v>
      </c>
      <c r="I112" s="5">
        <v>3491.46425</v>
      </c>
      <c r="J112" s="6">
        <v>535.09792000000004</v>
      </c>
      <c r="K112" s="42">
        <v>15.33</v>
      </c>
    </row>
    <row r="113" spans="1:11" ht="126" x14ac:dyDescent="0.25">
      <c r="A113" s="24" t="s">
        <v>230</v>
      </c>
      <c r="B113" s="25" t="s">
        <v>5</v>
      </c>
      <c r="C113" s="25" t="s">
        <v>10</v>
      </c>
      <c r="D113" s="19" t="s">
        <v>31</v>
      </c>
      <c r="E113" s="25" t="s">
        <v>219</v>
      </c>
      <c r="F113" s="19" t="s">
        <v>7</v>
      </c>
      <c r="G113" s="28" t="s">
        <v>229</v>
      </c>
      <c r="H113" s="25" t="s">
        <v>2</v>
      </c>
      <c r="I113" s="5">
        <v>3360.2512400000001</v>
      </c>
      <c r="J113" s="6">
        <v>0</v>
      </c>
      <c r="K113" s="42">
        <v>0</v>
      </c>
    </row>
    <row r="114" spans="1:11" ht="141.75" x14ac:dyDescent="0.25">
      <c r="A114" s="24" t="s">
        <v>228</v>
      </c>
      <c r="B114" s="25" t="s">
        <v>5</v>
      </c>
      <c r="C114" s="25" t="s">
        <v>10</v>
      </c>
      <c r="D114" s="19" t="s">
        <v>31</v>
      </c>
      <c r="E114" s="25" t="s">
        <v>219</v>
      </c>
      <c r="F114" s="19" t="s">
        <v>7</v>
      </c>
      <c r="G114" s="28" t="s">
        <v>227</v>
      </c>
      <c r="H114" s="25" t="s">
        <v>2</v>
      </c>
      <c r="I114" s="5">
        <v>38482.667710000002</v>
      </c>
      <c r="J114" s="6">
        <v>0</v>
      </c>
      <c r="K114" s="42">
        <v>0</v>
      </c>
    </row>
    <row r="115" spans="1:11" ht="126" x14ac:dyDescent="0.25">
      <c r="A115" s="24" t="s">
        <v>226</v>
      </c>
      <c r="B115" s="25" t="s">
        <v>5</v>
      </c>
      <c r="C115" s="25" t="s">
        <v>10</v>
      </c>
      <c r="D115" s="19" t="s">
        <v>31</v>
      </c>
      <c r="E115" s="25" t="s">
        <v>219</v>
      </c>
      <c r="F115" s="19" t="s">
        <v>7</v>
      </c>
      <c r="G115" s="28" t="s">
        <v>225</v>
      </c>
      <c r="H115" s="25" t="s">
        <v>2</v>
      </c>
      <c r="I115" s="5">
        <v>4589.0177199999998</v>
      </c>
      <c r="J115" s="6">
        <v>0</v>
      </c>
      <c r="K115" s="42">
        <v>0</v>
      </c>
    </row>
    <row r="116" spans="1:11" ht="141.75" x14ac:dyDescent="0.25">
      <c r="A116" s="24" t="s">
        <v>224</v>
      </c>
      <c r="B116" s="25" t="s">
        <v>5</v>
      </c>
      <c r="C116" s="25" t="s">
        <v>10</v>
      </c>
      <c r="D116" s="19" t="s">
        <v>31</v>
      </c>
      <c r="E116" s="25" t="s">
        <v>219</v>
      </c>
      <c r="F116" s="19" t="s">
        <v>7</v>
      </c>
      <c r="G116" s="28" t="s">
        <v>223</v>
      </c>
      <c r="H116" s="25" t="s">
        <v>2</v>
      </c>
      <c r="I116" s="5">
        <v>1000</v>
      </c>
      <c r="J116" s="6">
        <v>0</v>
      </c>
      <c r="K116" s="42">
        <v>0</v>
      </c>
    </row>
    <row r="117" spans="1:11" ht="110.25" x14ac:dyDescent="0.25">
      <c r="A117" s="24" t="s">
        <v>222</v>
      </c>
      <c r="B117" s="25" t="s">
        <v>5</v>
      </c>
      <c r="C117" s="25" t="s">
        <v>10</v>
      </c>
      <c r="D117" s="19" t="s">
        <v>31</v>
      </c>
      <c r="E117" s="25" t="s">
        <v>219</v>
      </c>
      <c r="F117" s="19" t="s">
        <v>7</v>
      </c>
      <c r="G117" s="28" t="s">
        <v>221</v>
      </c>
      <c r="H117" s="25" t="s">
        <v>2</v>
      </c>
      <c r="I117" s="5">
        <v>4925.9392200000002</v>
      </c>
      <c r="J117" s="6">
        <v>0</v>
      </c>
      <c r="K117" s="42">
        <v>0</v>
      </c>
    </row>
    <row r="118" spans="1:11" ht="157.5" x14ac:dyDescent="0.25">
      <c r="A118" s="24" t="s">
        <v>220</v>
      </c>
      <c r="B118" s="25" t="s">
        <v>5</v>
      </c>
      <c r="C118" s="25" t="s">
        <v>10</v>
      </c>
      <c r="D118" s="19" t="s">
        <v>31</v>
      </c>
      <c r="E118" s="25" t="s">
        <v>219</v>
      </c>
      <c r="F118" s="19" t="s">
        <v>7</v>
      </c>
      <c r="G118" s="28" t="s">
        <v>218</v>
      </c>
      <c r="H118" s="25" t="s">
        <v>2</v>
      </c>
      <c r="I118" s="5">
        <v>67230.059980000005</v>
      </c>
      <c r="J118" s="6">
        <v>0</v>
      </c>
      <c r="K118" s="42">
        <v>0</v>
      </c>
    </row>
    <row r="119" spans="1:11" ht="94.5" x14ac:dyDescent="0.25">
      <c r="A119" s="20" t="s">
        <v>217</v>
      </c>
      <c r="B119" s="21" t="s">
        <v>5</v>
      </c>
      <c r="C119" s="21" t="s">
        <v>10</v>
      </c>
      <c r="D119" s="22" t="s">
        <v>31</v>
      </c>
      <c r="E119" s="21" t="s">
        <v>211</v>
      </c>
      <c r="F119" s="22" t="s">
        <v>7</v>
      </c>
      <c r="G119" s="26" t="s">
        <v>3</v>
      </c>
      <c r="H119" s="21" t="s">
        <v>2</v>
      </c>
      <c r="I119" s="7">
        <v>487064.04522000003</v>
      </c>
      <c r="J119" s="23">
        <f>J120+J121+J122</f>
        <v>484801.31021999998</v>
      </c>
      <c r="K119" s="41">
        <v>99.54</v>
      </c>
    </row>
    <row r="120" spans="1:11" ht="189" x14ac:dyDescent="0.25">
      <c r="A120" s="24" t="s">
        <v>216</v>
      </c>
      <c r="B120" s="25" t="s">
        <v>5</v>
      </c>
      <c r="C120" s="25" t="s">
        <v>10</v>
      </c>
      <c r="D120" s="19" t="s">
        <v>31</v>
      </c>
      <c r="E120" s="25" t="s">
        <v>211</v>
      </c>
      <c r="F120" s="19" t="s">
        <v>7</v>
      </c>
      <c r="G120" s="28" t="s">
        <v>215</v>
      </c>
      <c r="H120" s="25" t="s">
        <v>2</v>
      </c>
      <c r="I120" s="5">
        <v>68581.851689999996</v>
      </c>
      <c r="J120" s="6">
        <v>66319.116689999995</v>
      </c>
      <c r="K120" s="42">
        <v>96.7</v>
      </c>
    </row>
    <row r="121" spans="1:11" ht="189" x14ac:dyDescent="0.25">
      <c r="A121" s="24" t="s">
        <v>214</v>
      </c>
      <c r="B121" s="25" t="s">
        <v>5</v>
      </c>
      <c r="C121" s="25" t="s">
        <v>10</v>
      </c>
      <c r="D121" s="19" t="s">
        <v>31</v>
      </c>
      <c r="E121" s="25" t="s">
        <v>211</v>
      </c>
      <c r="F121" s="19" t="s">
        <v>7</v>
      </c>
      <c r="G121" s="28" t="s">
        <v>213</v>
      </c>
      <c r="H121" s="25" t="s">
        <v>2</v>
      </c>
      <c r="I121" s="5">
        <v>38023.727650000001</v>
      </c>
      <c r="J121" s="6">
        <v>38023.727650000001</v>
      </c>
      <c r="K121" s="42">
        <v>100</v>
      </c>
    </row>
    <row r="122" spans="1:11" ht="189" x14ac:dyDescent="0.25">
      <c r="A122" s="24" t="s">
        <v>212</v>
      </c>
      <c r="B122" s="25" t="s">
        <v>5</v>
      </c>
      <c r="C122" s="25" t="s">
        <v>10</v>
      </c>
      <c r="D122" s="19" t="s">
        <v>31</v>
      </c>
      <c r="E122" s="25" t="s">
        <v>211</v>
      </c>
      <c r="F122" s="19" t="s">
        <v>7</v>
      </c>
      <c r="G122" s="28" t="s">
        <v>210</v>
      </c>
      <c r="H122" s="25" t="s">
        <v>2</v>
      </c>
      <c r="I122" s="5">
        <v>380458.46587999997</v>
      </c>
      <c r="J122" s="6">
        <v>380458.46587999997</v>
      </c>
      <c r="K122" s="42">
        <v>100</v>
      </c>
    </row>
    <row r="123" spans="1:11" ht="78.75" x14ac:dyDescent="0.25">
      <c r="A123" s="20" t="s">
        <v>209</v>
      </c>
      <c r="B123" s="21" t="s">
        <v>5</v>
      </c>
      <c r="C123" s="21" t="s">
        <v>10</v>
      </c>
      <c r="D123" s="22" t="s">
        <v>31</v>
      </c>
      <c r="E123" s="21" t="s">
        <v>207</v>
      </c>
      <c r="F123" s="22" t="s">
        <v>7</v>
      </c>
      <c r="G123" s="21" t="s">
        <v>3</v>
      </c>
      <c r="H123" s="21" t="s">
        <v>2</v>
      </c>
      <c r="I123" s="7">
        <v>178854.84473000001</v>
      </c>
      <c r="J123" s="23">
        <f>J124</f>
        <v>178854.84473000001</v>
      </c>
      <c r="K123" s="41">
        <v>100</v>
      </c>
    </row>
    <row r="124" spans="1:11" ht="173.25" x14ac:dyDescent="0.25">
      <c r="A124" s="24" t="s">
        <v>208</v>
      </c>
      <c r="B124" s="25" t="s">
        <v>5</v>
      </c>
      <c r="C124" s="25" t="s">
        <v>10</v>
      </c>
      <c r="D124" s="19" t="s">
        <v>31</v>
      </c>
      <c r="E124" s="25" t="s">
        <v>207</v>
      </c>
      <c r="F124" s="19" t="s">
        <v>7</v>
      </c>
      <c r="G124" s="25" t="s">
        <v>206</v>
      </c>
      <c r="H124" s="25" t="s">
        <v>2</v>
      </c>
      <c r="I124" s="5">
        <v>178854.84473000001</v>
      </c>
      <c r="J124" s="6">
        <v>178854.84473000001</v>
      </c>
      <c r="K124" s="42">
        <v>100</v>
      </c>
    </row>
    <row r="125" spans="1:11" ht="63" x14ac:dyDescent="0.25">
      <c r="A125" s="20" t="s">
        <v>205</v>
      </c>
      <c r="B125" s="21" t="s">
        <v>5</v>
      </c>
      <c r="C125" s="21" t="s">
        <v>10</v>
      </c>
      <c r="D125" s="22" t="s">
        <v>31</v>
      </c>
      <c r="E125" s="21" t="s">
        <v>203</v>
      </c>
      <c r="F125" s="22" t="s">
        <v>7</v>
      </c>
      <c r="G125" s="21" t="s">
        <v>3</v>
      </c>
      <c r="H125" s="21" t="s">
        <v>2</v>
      </c>
      <c r="I125" s="7">
        <v>17099.67181</v>
      </c>
      <c r="J125" s="23">
        <f>J126</f>
        <v>17099.67181</v>
      </c>
      <c r="K125" s="41">
        <v>100</v>
      </c>
    </row>
    <row r="126" spans="1:11" ht="126" x14ac:dyDescent="0.25">
      <c r="A126" s="24" t="s">
        <v>204</v>
      </c>
      <c r="B126" s="25" t="s">
        <v>5</v>
      </c>
      <c r="C126" s="25" t="s">
        <v>10</v>
      </c>
      <c r="D126" s="19" t="s">
        <v>31</v>
      </c>
      <c r="E126" s="25" t="s">
        <v>203</v>
      </c>
      <c r="F126" s="19" t="s">
        <v>7</v>
      </c>
      <c r="G126" s="25" t="s">
        <v>202</v>
      </c>
      <c r="H126" s="25" t="s">
        <v>2</v>
      </c>
      <c r="I126" s="5">
        <v>17099.67181</v>
      </c>
      <c r="J126" s="6">
        <v>17099.67181</v>
      </c>
      <c r="K126" s="42">
        <v>100</v>
      </c>
    </row>
    <row r="127" spans="1:11" ht="78.75" x14ac:dyDescent="0.25">
      <c r="A127" s="20" t="s">
        <v>201</v>
      </c>
      <c r="B127" s="21" t="s">
        <v>5</v>
      </c>
      <c r="C127" s="21" t="s">
        <v>10</v>
      </c>
      <c r="D127" s="22" t="s">
        <v>31</v>
      </c>
      <c r="E127" s="21" t="s">
        <v>199</v>
      </c>
      <c r="F127" s="22" t="s">
        <v>7</v>
      </c>
      <c r="G127" s="21" t="s">
        <v>3</v>
      </c>
      <c r="H127" s="21" t="s">
        <v>2</v>
      </c>
      <c r="I127" s="7">
        <v>2003.3618899999999</v>
      </c>
      <c r="J127" s="23">
        <f>J128</f>
        <v>2003.3618899999999</v>
      </c>
      <c r="K127" s="41">
        <v>100</v>
      </c>
    </row>
    <row r="128" spans="1:11" ht="141.75" x14ac:dyDescent="0.25">
      <c r="A128" s="24" t="s">
        <v>200</v>
      </c>
      <c r="B128" s="25" t="s">
        <v>5</v>
      </c>
      <c r="C128" s="25" t="s">
        <v>10</v>
      </c>
      <c r="D128" s="19" t="s">
        <v>31</v>
      </c>
      <c r="E128" s="25" t="s">
        <v>199</v>
      </c>
      <c r="F128" s="19" t="s">
        <v>7</v>
      </c>
      <c r="G128" s="25" t="s">
        <v>198</v>
      </c>
      <c r="H128" s="25" t="s">
        <v>2</v>
      </c>
      <c r="I128" s="5">
        <v>2003.3618899999999</v>
      </c>
      <c r="J128" s="6">
        <v>2003.3618899999999</v>
      </c>
      <c r="K128" s="42">
        <v>100</v>
      </c>
    </row>
    <row r="129" spans="1:11" ht="78.75" x14ac:dyDescent="0.25">
      <c r="A129" s="20" t="s">
        <v>197</v>
      </c>
      <c r="B129" s="21" t="s">
        <v>5</v>
      </c>
      <c r="C129" s="21" t="s">
        <v>10</v>
      </c>
      <c r="D129" s="22" t="s">
        <v>31</v>
      </c>
      <c r="E129" s="21" t="s">
        <v>195</v>
      </c>
      <c r="F129" s="22" t="s">
        <v>7</v>
      </c>
      <c r="G129" s="21" t="s">
        <v>3</v>
      </c>
      <c r="H129" s="21" t="s">
        <v>2</v>
      </c>
      <c r="I129" s="7">
        <v>21173.43434</v>
      </c>
      <c r="J129" s="23">
        <f>J130</f>
        <v>21173.43434</v>
      </c>
      <c r="K129" s="41">
        <v>100</v>
      </c>
    </row>
    <row r="130" spans="1:11" ht="141.75" x14ac:dyDescent="0.25">
      <c r="A130" s="24" t="s">
        <v>196</v>
      </c>
      <c r="B130" s="25" t="s">
        <v>5</v>
      </c>
      <c r="C130" s="25" t="s">
        <v>10</v>
      </c>
      <c r="D130" s="19" t="s">
        <v>31</v>
      </c>
      <c r="E130" s="25" t="s">
        <v>195</v>
      </c>
      <c r="F130" s="19" t="s">
        <v>7</v>
      </c>
      <c r="G130" s="25" t="s">
        <v>194</v>
      </c>
      <c r="H130" s="25" t="s">
        <v>2</v>
      </c>
      <c r="I130" s="5">
        <v>21173.43434</v>
      </c>
      <c r="J130" s="6">
        <v>21173.43434</v>
      </c>
      <c r="K130" s="42">
        <v>100</v>
      </c>
    </row>
    <row r="131" spans="1:11" ht="63" x14ac:dyDescent="0.25">
      <c r="A131" s="20" t="s">
        <v>193</v>
      </c>
      <c r="B131" s="21" t="s">
        <v>5</v>
      </c>
      <c r="C131" s="21" t="s">
        <v>10</v>
      </c>
      <c r="D131" s="22" t="s">
        <v>31</v>
      </c>
      <c r="E131" s="21" t="s">
        <v>191</v>
      </c>
      <c r="F131" s="22" t="s">
        <v>7</v>
      </c>
      <c r="G131" s="21" t="s">
        <v>3</v>
      </c>
      <c r="H131" s="21" t="s">
        <v>2</v>
      </c>
      <c r="I131" s="7">
        <v>1800</v>
      </c>
      <c r="J131" s="23">
        <f>J132</f>
        <v>1800</v>
      </c>
      <c r="K131" s="41">
        <v>100</v>
      </c>
    </row>
    <row r="132" spans="1:11" ht="110.25" x14ac:dyDescent="0.25">
      <c r="A132" s="24" t="s">
        <v>192</v>
      </c>
      <c r="B132" s="25" t="s">
        <v>5</v>
      </c>
      <c r="C132" s="25" t="s">
        <v>10</v>
      </c>
      <c r="D132" s="19" t="s">
        <v>31</v>
      </c>
      <c r="E132" s="25" t="s">
        <v>191</v>
      </c>
      <c r="F132" s="19" t="s">
        <v>7</v>
      </c>
      <c r="G132" s="25" t="s">
        <v>190</v>
      </c>
      <c r="H132" s="25" t="s">
        <v>2</v>
      </c>
      <c r="I132" s="5">
        <v>1800</v>
      </c>
      <c r="J132" s="6">
        <v>1800</v>
      </c>
      <c r="K132" s="42">
        <v>100</v>
      </c>
    </row>
    <row r="133" spans="1:11" ht="63" x14ac:dyDescent="0.25">
      <c r="A133" s="20" t="s">
        <v>189</v>
      </c>
      <c r="B133" s="21" t="s">
        <v>5</v>
      </c>
      <c r="C133" s="21" t="s">
        <v>10</v>
      </c>
      <c r="D133" s="22" t="s">
        <v>31</v>
      </c>
      <c r="E133" s="21" t="s">
        <v>187</v>
      </c>
      <c r="F133" s="22" t="s">
        <v>7</v>
      </c>
      <c r="G133" s="21" t="s">
        <v>3</v>
      </c>
      <c r="H133" s="21" t="s">
        <v>2</v>
      </c>
      <c r="I133" s="7">
        <v>151515.15299999999</v>
      </c>
      <c r="J133" s="23">
        <f>J134</f>
        <v>151515.15299999999</v>
      </c>
      <c r="K133" s="41">
        <v>100</v>
      </c>
    </row>
    <row r="134" spans="1:11" ht="141.75" x14ac:dyDescent="0.25">
      <c r="A134" s="24" t="s">
        <v>188</v>
      </c>
      <c r="B134" s="25" t="s">
        <v>5</v>
      </c>
      <c r="C134" s="25" t="s">
        <v>10</v>
      </c>
      <c r="D134" s="19" t="s">
        <v>31</v>
      </c>
      <c r="E134" s="25" t="s">
        <v>187</v>
      </c>
      <c r="F134" s="19" t="s">
        <v>7</v>
      </c>
      <c r="G134" s="25" t="s">
        <v>186</v>
      </c>
      <c r="H134" s="25" t="s">
        <v>2</v>
      </c>
      <c r="I134" s="5">
        <v>151515.15299999999</v>
      </c>
      <c r="J134" s="6">
        <v>151515.15299999999</v>
      </c>
      <c r="K134" s="42">
        <v>100</v>
      </c>
    </row>
    <row r="135" spans="1:11" ht="31.5" x14ac:dyDescent="0.25">
      <c r="A135" s="20" t="s">
        <v>185</v>
      </c>
      <c r="B135" s="21" t="s">
        <v>5</v>
      </c>
      <c r="C135" s="21" t="s">
        <v>10</v>
      </c>
      <c r="D135" s="22" t="s">
        <v>31</v>
      </c>
      <c r="E135" s="21" t="s">
        <v>183</v>
      </c>
      <c r="F135" s="22" t="s">
        <v>7</v>
      </c>
      <c r="G135" s="21" t="s">
        <v>3</v>
      </c>
      <c r="H135" s="21" t="s">
        <v>2</v>
      </c>
      <c r="I135" s="7">
        <v>103514.69435000001</v>
      </c>
      <c r="J135" s="23">
        <f>J136</f>
        <v>103514.69435000001</v>
      </c>
      <c r="K135" s="41">
        <v>100</v>
      </c>
    </row>
    <row r="136" spans="1:11" ht="110.25" x14ac:dyDescent="0.25">
      <c r="A136" s="24" t="s">
        <v>184</v>
      </c>
      <c r="B136" s="25" t="s">
        <v>5</v>
      </c>
      <c r="C136" s="25" t="s">
        <v>10</v>
      </c>
      <c r="D136" s="19" t="s">
        <v>31</v>
      </c>
      <c r="E136" s="25" t="s">
        <v>183</v>
      </c>
      <c r="F136" s="19" t="s">
        <v>7</v>
      </c>
      <c r="G136" s="25" t="s">
        <v>182</v>
      </c>
      <c r="H136" s="25" t="s">
        <v>2</v>
      </c>
      <c r="I136" s="5">
        <v>103514.69435000001</v>
      </c>
      <c r="J136" s="6">
        <v>103514.69435000001</v>
      </c>
      <c r="K136" s="42">
        <v>100</v>
      </c>
    </row>
    <row r="137" spans="1:11" ht="47.25" x14ac:dyDescent="0.25">
      <c r="A137" s="20" t="s">
        <v>181</v>
      </c>
      <c r="B137" s="21" t="s">
        <v>5</v>
      </c>
      <c r="C137" s="21" t="s">
        <v>10</v>
      </c>
      <c r="D137" s="22" t="s">
        <v>31</v>
      </c>
      <c r="E137" s="21" t="s">
        <v>175</v>
      </c>
      <c r="F137" s="22" t="s">
        <v>7</v>
      </c>
      <c r="G137" s="21" t="s">
        <v>3</v>
      </c>
      <c r="H137" s="21" t="s">
        <v>2</v>
      </c>
      <c r="I137" s="7">
        <v>334899.37154000002</v>
      </c>
      <c r="J137" s="23">
        <f>J138+J139+J140</f>
        <v>334796.28584000003</v>
      </c>
      <c r="K137" s="41">
        <v>99.97</v>
      </c>
    </row>
    <row r="138" spans="1:11" ht="126" x14ac:dyDescent="0.25">
      <c r="A138" s="24" t="s">
        <v>180</v>
      </c>
      <c r="B138" s="25" t="s">
        <v>5</v>
      </c>
      <c r="C138" s="25" t="s">
        <v>10</v>
      </c>
      <c r="D138" s="19" t="s">
        <v>31</v>
      </c>
      <c r="E138" s="25" t="s">
        <v>175</v>
      </c>
      <c r="F138" s="19" t="s">
        <v>7</v>
      </c>
      <c r="G138" s="25" t="s">
        <v>179</v>
      </c>
      <c r="H138" s="25" t="s">
        <v>2</v>
      </c>
      <c r="I138" s="5">
        <v>49997</v>
      </c>
      <c r="J138" s="6">
        <v>49996.879029999996</v>
      </c>
      <c r="K138" s="42">
        <v>100</v>
      </c>
    </row>
    <row r="139" spans="1:11" ht="126" x14ac:dyDescent="0.25">
      <c r="A139" s="24" t="s">
        <v>178</v>
      </c>
      <c r="B139" s="25" t="s">
        <v>5</v>
      </c>
      <c r="C139" s="25" t="s">
        <v>10</v>
      </c>
      <c r="D139" s="19" t="s">
        <v>31</v>
      </c>
      <c r="E139" s="25" t="s">
        <v>175</v>
      </c>
      <c r="F139" s="19" t="s">
        <v>7</v>
      </c>
      <c r="G139" s="25" t="s">
        <v>177</v>
      </c>
      <c r="H139" s="25" t="s">
        <v>2</v>
      </c>
      <c r="I139" s="5">
        <v>39193.271540000002</v>
      </c>
      <c r="J139" s="6">
        <v>39167.357519999998</v>
      </c>
      <c r="K139" s="42">
        <v>99.93</v>
      </c>
    </row>
    <row r="140" spans="1:11" ht="173.25" x14ac:dyDescent="0.25">
      <c r="A140" s="24" t="s">
        <v>176</v>
      </c>
      <c r="B140" s="25" t="s">
        <v>5</v>
      </c>
      <c r="C140" s="25" t="s">
        <v>10</v>
      </c>
      <c r="D140" s="19" t="s">
        <v>31</v>
      </c>
      <c r="E140" s="25" t="s">
        <v>175</v>
      </c>
      <c r="F140" s="19" t="s">
        <v>7</v>
      </c>
      <c r="G140" s="25" t="s">
        <v>174</v>
      </c>
      <c r="H140" s="25" t="s">
        <v>2</v>
      </c>
      <c r="I140" s="5">
        <v>245709.1</v>
      </c>
      <c r="J140" s="6">
        <v>245632.04929</v>
      </c>
      <c r="K140" s="42">
        <v>99.97</v>
      </c>
    </row>
    <row r="141" spans="1:11" ht="31.5" x14ac:dyDescent="0.25">
      <c r="A141" s="20" t="s">
        <v>173</v>
      </c>
      <c r="B141" s="21" t="s">
        <v>5</v>
      </c>
      <c r="C141" s="21" t="s">
        <v>10</v>
      </c>
      <c r="D141" s="22" t="s">
        <v>31</v>
      </c>
      <c r="E141" s="21" t="s">
        <v>17</v>
      </c>
      <c r="F141" s="22" t="s">
        <v>7</v>
      </c>
      <c r="G141" s="21" t="s">
        <v>3</v>
      </c>
      <c r="H141" s="21" t="s">
        <v>2</v>
      </c>
      <c r="I141" s="7">
        <v>57582.603510000001</v>
      </c>
      <c r="J141" s="23">
        <f>J142+J143</f>
        <v>57582.603510000001</v>
      </c>
      <c r="K141" s="41">
        <v>100</v>
      </c>
    </row>
    <row r="142" spans="1:11" ht="110.25" x14ac:dyDescent="0.25">
      <c r="A142" s="24" t="s">
        <v>172</v>
      </c>
      <c r="B142" s="25" t="s">
        <v>5</v>
      </c>
      <c r="C142" s="25" t="s">
        <v>10</v>
      </c>
      <c r="D142" s="19" t="s">
        <v>31</v>
      </c>
      <c r="E142" s="25" t="s">
        <v>17</v>
      </c>
      <c r="F142" s="19" t="s">
        <v>7</v>
      </c>
      <c r="G142" s="25" t="s">
        <v>171</v>
      </c>
      <c r="H142" s="25" t="s">
        <v>2</v>
      </c>
      <c r="I142" s="5">
        <v>55658.380230000002</v>
      </c>
      <c r="J142" s="6">
        <v>55658.380230000002</v>
      </c>
      <c r="K142" s="42">
        <v>100</v>
      </c>
    </row>
    <row r="143" spans="1:11" ht="110.25" x14ac:dyDescent="0.25">
      <c r="A143" s="24" t="s">
        <v>170</v>
      </c>
      <c r="B143" s="25" t="s">
        <v>5</v>
      </c>
      <c r="C143" s="25" t="s">
        <v>10</v>
      </c>
      <c r="D143" s="19" t="s">
        <v>31</v>
      </c>
      <c r="E143" s="25" t="s">
        <v>17</v>
      </c>
      <c r="F143" s="19" t="s">
        <v>7</v>
      </c>
      <c r="G143" s="25" t="s">
        <v>169</v>
      </c>
      <c r="H143" s="25" t="s">
        <v>2</v>
      </c>
      <c r="I143" s="5">
        <v>1924.2232799999999</v>
      </c>
      <c r="J143" s="6">
        <v>1924.2232799999999</v>
      </c>
      <c r="K143" s="42">
        <v>100</v>
      </c>
    </row>
    <row r="144" spans="1:11" ht="31.5" x14ac:dyDescent="0.25">
      <c r="A144" s="20" t="s">
        <v>168</v>
      </c>
      <c r="B144" s="21" t="s">
        <v>5</v>
      </c>
      <c r="C144" s="21" t="s">
        <v>10</v>
      </c>
      <c r="D144" s="22" t="s">
        <v>31</v>
      </c>
      <c r="E144" s="21" t="s">
        <v>166</v>
      </c>
      <c r="F144" s="22" t="s">
        <v>7</v>
      </c>
      <c r="G144" s="21" t="s">
        <v>3</v>
      </c>
      <c r="H144" s="21" t="s">
        <v>2</v>
      </c>
      <c r="I144" s="7">
        <v>223133.89585</v>
      </c>
      <c r="J144" s="23">
        <f>J145</f>
        <v>223133.89551</v>
      </c>
      <c r="K144" s="41">
        <v>100</v>
      </c>
    </row>
    <row r="145" spans="1:11" ht="94.5" x14ac:dyDescent="0.25">
      <c r="A145" s="24" t="s">
        <v>167</v>
      </c>
      <c r="B145" s="25" t="s">
        <v>5</v>
      </c>
      <c r="C145" s="25" t="s">
        <v>10</v>
      </c>
      <c r="D145" s="19" t="s">
        <v>31</v>
      </c>
      <c r="E145" s="25" t="s">
        <v>166</v>
      </c>
      <c r="F145" s="19" t="s">
        <v>7</v>
      </c>
      <c r="G145" s="25" t="s">
        <v>165</v>
      </c>
      <c r="H145" s="25" t="s">
        <v>2</v>
      </c>
      <c r="I145" s="5">
        <v>223133.89585</v>
      </c>
      <c r="J145" s="6">
        <v>223133.89551</v>
      </c>
      <c r="K145" s="42">
        <v>100</v>
      </c>
    </row>
    <row r="146" spans="1:11" x14ac:dyDescent="0.25">
      <c r="A146" s="20" t="s">
        <v>164</v>
      </c>
      <c r="B146" s="21" t="s">
        <v>5</v>
      </c>
      <c r="C146" s="21" t="s">
        <v>10</v>
      </c>
      <c r="D146" s="22" t="s">
        <v>31</v>
      </c>
      <c r="E146" s="21" t="s">
        <v>128</v>
      </c>
      <c r="F146" s="22" t="s">
        <v>7</v>
      </c>
      <c r="G146" s="21" t="s">
        <v>3</v>
      </c>
      <c r="H146" s="21" t="s">
        <v>2</v>
      </c>
      <c r="I146" s="7">
        <v>845286.91780000005</v>
      </c>
      <c r="J146" s="23">
        <f>J147+J148+J149+J150+J151+J152+J153+J154+J155+J156+J157+J158+J159+J160+J161+J162+J163+J164</f>
        <v>843219.40451000014</v>
      </c>
      <c r="K146" s="41">
        <v>99.76</v>
      </c>
    </row>
    <row r="147" spans="1:11" ht="110.25" x14ac:dyDescent="0.25">
      <c r="A147" s="24" t="s">
        <v>163</v>
      </c>
      <c r="B147" s="25" t="s">
        <v>5</v>
      </c>
      <c r="C147" s="25" t="s">
        <v>10</v>
      </c>
      <c r="D147" s="19" t="s">
        <v>31</v>
      </c>
      <c r="E147" s="25" t="s">
        <v>128</v>
      </c>
      <c r="F147" s="19" t="s">
        <v>7</v>
      </c>
      <c r="G147" s="25" t="s">
        <v>162</v>
      </c>
      <c r="H147" s="25" t="s">
        <v>2</v>
      </c>
      <c r="I147" s="5">
        <v>598950</v>
      </c>
      <c r="J147" s="6">
        <v>598950</v>
      </c>
      <c r="K147" s="42">
        <v>100</v>
      </c>
    </row>
    <row r="148" spans="1:11" ht="110.25" x14ac:dyDescent="0.25">
      <c r="A148" s="24" t="s">
        <v>161</v>
      </c>
      <c r="B148" s="25" t="s">
        <v>5</v>
      </c>
      <c r="C148" s="25" t="s">
        <v>10</v>
      </c>
      <c r="D148" s="19" t="s">
        <v>31</v>
      </c>
      <c r="E148" s="25" t="s">
        <v>128</v>
      </c>
      <c r="F148" s="19" t="s">
        <v>7</v>
      </c>
      <c r="G148" s="25" t="s">
        <v>160</v>
      </c>
      <c r="H148" s="25" t="s">
        <v>2</v>
      </c>
      <c r="I148" s="5">
        <v>77169.819300000003</v>
      </c>
      <c r="J148" s="6">
        <v>77169.819300000003</v>
      </c>
      <c r="K148" s="42">
        <v>100</v>
      </c>
    </row>
    <row r="149" spans="1:11" ht="126" x14ac:dyDescent="0.25">
      <c r="A149" s="24" t="s">
        <v>159</v>
      </c>
      <c r="B149" s="25" t="s">
        <v>5</v>
      </c>
      <c r="C149" s="25" t="s">
        <v>10</v>
      </c>
      <c r="D149" s="19" t="s">
        <v>31</v>
      </c>
      <c r="E149" s="25" t="s">
        <v>128</v>
      </c>
      <c r="F149" s="19" t="s">
        <v>7</v>
      </c>
      <c r="G149" s="25" t="s">
        <v>158</v>
      </c>
      <c r="H149" s="25" t="s">
        <v>2</v>
      </c>
      <c r="I149" s="5">
        <v>350</v>
      </c>
      <c r="J149" s="6">
        <v>350</v>
      </c>
      <c r="K149" s="42">
        <v>100</v>
      </c>
    </row>
    <row r="150" spans="1:11" ht="141.75" x14ac:dyDescent="0.25">
      <c r="A150" s="24" t="s">
        <v>157</v>
      </c>
      <c r="B150" s="25" t="s">
        <v>5</v>
      </c>
      <c r="C150" s="25" t="s">
        <v>10</v>
      </c>
      <c r="D150" s="19" t="s">
        <v>31</v>
      </c>
      <c r="E150" s="25" t="s">
        <v>128</v>
      </c>
      <c r="F150" s="19" t="s">
        <v>7</v>
      </c>
      <c r="G150" s="25" t="s">
        <v>156</v>
      </c>
      <c r="H150" s="25" t="s">
        <v>2</v>
      </c>
      <c r="I150" s="5">
        <v>70</v>
      </c>
      <c r="J150" s="6">
        <v>70</v>
      </c>
      <c r="K150" s="42">
        <v>100</v>
      </c>
    </row>
    <row r="151" spans="1:11" ht="94.5" x14ac:dyDescent="0.25">
      <c r="A151" s="24" t="s">
        <v>155</v>
      </c>
      <c r="B151" s="25" t="s">
        <v>5</v>
      </c>
      <c r="C151" s="25" t="s">
        <v>10</v>
      </c>
      <c r="D151" s="19" t="s">
        <v>31</v>
      </c>
      <c r="E151" s="25" t="s">
        <v>128</v>
      </c>
      <c r="F151" s="19" t="s">
        <v>7</v>
      </c>
      <c r="G151" s="25" t="s">
        <v>154</v>
      </c>
      <c r="H151" s="25" t="s">
        <v>2</v>
      </c>
      <c r="I151" s="5">
        <v>25000</v>
      </c>
      <c r="J151" s="6">
        <v>25000</v>
      </c>
      <c r="K151" s="42">
        <v>100</v>
      </c>
    </row>
    <row r="152" spans="1:11" ht="110.25" x14ac:dyDescent="0.25">
      <c r="A152" s="24" t="s">
        <v>153</v>
      </c>
      <c r="B152" s="25" t="s">
        <v>5</v>
      </c>
      <c r="C152" s="25" t="s">
        <v>10</v>
      </c>
      <c r="D152" s="19" t="s">
        <v>31</v>
      </c>
      <c r="E152" s="25" t="s">
        <v>128</v>
      </c>
      <c r="F152" s="19" t="s">
        <v>7</v>
      </c>
      <c r="G152" s="25" t="s">
        <v>152</v>
      </c>
      <c r="H152" s="25" t="s">
        <v>2</v>
      </c>
      <c r="I152" s="5">
        <v>929.03300000000002</v>
      </c>
      <c r="J152" s="6">
        <v>929.03300000000002</v>
      </c>
      <c r="K152" s="42">
        <v>100</v>
      </c>
    </row>
    <row r="153" spans="1:11" ht="110.25" x14ac:dyDescent="0.25">
      <c r="A153" s="24" t="s">
        <v>151</v>
      </c>
      <c r="B153" s="25" t="s">
        <v>5</v>
      </c>
      <c r="C153" s="25" t="s">
        <v>10</v>
      </c>
      <c r="D153" s="19" t="s">
        <v>31</v>
      </c>
      <c r="E153" s="25" t="s">
        <v>128</v>
      </c>
      <c r="F153" s="19" t="s">
        <v>7</v>
      </c>
      <c r="G153" s="25" t="s">
        <v>150</v>
      </c>
      <c r="H153" s="25" t="s">
        <v>2</v>
      </c>
      <c r="I153" s="5">
        <v>63.893030000000003</v>
      </c>
      <c r="J153" s="6">
        <v>63.893030000000003</v>
      </c>
      <c r="K153" s="42">
        <v>100</v>
      </c>
    </row>
    <row r="154" spans="1:11" ht="141.75" x14ac:dyDescent="0.25">
      <c r="A154" s="24" t="s">
        <v>149</v>
      </c>
      <c r="B154" s="25" t="s">
        <v>5</v>
      </c>
      <c r="C154" s="25" t="s">
        <v>10</v>
      </c>
      <c r="D154" s="19" t="s">
        <v>31</v>
      </c>
      <c r="E154" s="25" t="s">
        <v>128</v>
      </c>
      <c r="F154" s="19" t="s">
        <v>7</v>
      </c>
      <c r="G154" s="25" t="s">
        <v>148</v>
      </c>
      <c r="H154" s="25" t="s">
        <v>2</v>
      </c>
      <c r="I154" s="5">
        <v>1066.8261399999999</v>
      </c>
      <c r="J154" s="6">
        <v>1066.8261399999999</v>
      </c>
      <c r="K154" s="42">
        <v>100</v>
      </c>
    </row>
    <row r="155" spans="1:11" ht="94.5" x14ac:dyDescent="0.25">
      <c r="A155" s="24" t="s">
        <v>147</v>
      </c>
      <c r="B155" s="25" t="s">
        <v>5</v>
      </c>
      <c r="C155" s="25" t="s">
        <v>10</v>
      </c>
      <c r="D155" s="19" t="s">
        <v>31</v>
      </c>
      <c r="E155" s="25" t="s">
        <v>128</v>
      </c>
      <c r="F155" s="19" t="s">
        <v>7</v>
      </c>
      <c r="G155" s="25" t="s">
        <v>146</v>
      </c>
      <c r="H155" s="25" t="s">
        <v>2</v>
      </c>
      <c r="I155" s="5">
        <v>21412.863000000001</v>
      </c>
      <c r="J155" s="6">
        <v>21412.863000000001</v>
      </c>
      <c r="K155" s="42">
        <v>100</v>
      </c>
    </row>
    <row r="156" spans="1:11" ht="126" x14ac:dyDescent="0.25">
      <c r="A156" s="24" t="s">
        <v>145</v>
      </c>
      <c r="B156" s="25" t="s">
        <v>5</v>
      </c>
      <c r="C156" s="25" t="s">
        <v>10</v>
      </c>
      <c r="D156" s="19" t="s">
        <v>31</v>
      </c>
      <c r="E156" s="25" t="s">
        <v>128</v>
      </c>
      <c r="F156" s="19" t="s">
        <v>7</v>
      </c>
      <c r="G156" s="25" t="s">
        <v>144</v>
      </c>
      <c r="H156" s="25" t="s">
        <v>2</v>
      </c>
      <c r="I156" s="5">
        <v>39000</v>
      </c>
      <c r="J156" s="6">
        <v>38999.28671</v>
      </c>
      <c r="K156" s="42">
        <v>100</v>
      </c>
    </row>
    <row r="157" spans="1:11" ht="157.5" x14ac:dyDescent="0.25">
      <c r="A157" s="24" t="s">
        <v>143</v>
      </c>
      <c r="B157" s="25" t="s">
        <v>5</v>
      </c>
      <c r="C157" s="25" t="s">
        <v>10</v>
      </c>
      <c r="D157" s="19" t="s">
        <v>31</v>
      </c>
      <c r="E157" s="25" t="s">
        <v>128</v>
      </c>
      <c r="F157" s="19" t="s">
        <v>7</v>
      </c>
      <c r="G157" s="25" t="s">
        <v>142</v>
      </c>
      <c r="H157" s="25" t="s">
        <v>2</v>
      </c>
      <c r="I157" s="5">
        <v>250</v>
      </c>
      <c r="J157" s="6">
        <v>250</v>
      </c>
      <c r="K157" s="42">
        <v>100</v>
      </c>
    </row>
    <row r="158" spans="1:11" ht="110.25" x14ac:dyDescent="0.25">
      <c r="A158" s="24" t="s">
        <v>141</v>
      </c>
      <c r="B158" s="25" t="s">
        <v>5</v>
      </c>
      <c r="C158" s="25" t="s">
        <v>10</v>
      </c>
      <c r="D158" s="19" t="s">
        <v>31</v>
      </c>
      <c r="E158" s="25" t="s">
        <v>128</v>
      </c>
      <c r="F158" s="19" t="s">
        <v>7</v>
      </c>
      <c r="G158" s="25" t="s">
        <v>140</v>
      </c>
      <c r="H158" s="25" t="s">
        <v>2</v>
      </c>
      <c r="I158" s="5">
        <v>863.78700000000003</v>
      </c>
      <c r="J158" s="6">
        <v>863.78700000000003</v>
      </c>
      <c r="K158" s="42">
        <v>100</v>
      </c>
    </row>
    <row r="159" spans="1:11" ht="157.5" x14ac:dyDescent="0.25">
      <c r="A159" s="24" t="s">
        <v>139</v>
      </c>
      <c r="B159" s="25" t="s">
        <v>5</v>
      </c>
      <c r="C159" s="25" t="s">
        <v>10</v>
      </c>
      <c r="D159" s="19" t="s">
        <v>31</v>
      </c>
      <c r="E159" s="25" t="s">
        <v>128</v>
      </c>
      <c r="F159" s="19" t="s">
        <v>7</v>
      </c>
      <c r="G159" s="25" t="s">
        <v>138</v>
      </c>
      <c r="H159" s="25" t="s">
        <v>2</v>
      </c>
      <c r="I159" s="5">
        <v>68132.796570000006</v>
      </c>
      <c r="J159" s="6">
        <v>68132.796570000006</v>
      </c>
      <c r="K159" s="42">
        <v>100</v>
      </c>
    </row>
    <row r="160" spans="1:11" ht="110.25" x14ac:dyDescent="0.25">
      <c r="A160" s="24" t="s">
        <v>137</v>
      </c>
      <c r="B160" s="25" t="s">
        <v>5</v>
      </c>
      <c r="C160" s="25" t="s">
        <v>10</v>
      </c>
      <c r="D160" s="19" t="s">
        <v>31</v>
      </c>
      <c r="E160" s="25" t="s">
        <v>128</v>
      </c>
      <c r="F160" s="19" t="s">
        <v>7</v>
      </c>
      <c r="G160" s="25" t="s">
        <v>136</v>
      </c>
      <c r="H160" s="25" t="s">
        <v>2</v>
      </c>
      <c r="I160" s="5">
        <v>193.27</v>
      </c>
      <c r="J160" s="6">
        <v>193.27</v>
      </c>
      <c r="K160" s="42">
        <v>100</v>
      </c>
    </row>
    <row r="161" spans="1:11" ht="110.25" x14ac:dyDescent="0.25">
      <c r="A161" s="24" t="s">
        <v>135</v>
      </c>
      <c r="B161" s="25" t="s">
        <v>5</v>
      </c>
      <c r="C161" s="25" t="s">
        <v>10</v>
      </c>
      <c r="D161" s="19" t="s">
        <v>31</v>
      </c>
      <c r="E161" s="25" t="s">
        <v>128</v>
      </c>
      <c r="F161" s="19" t="s">
        <v>7</v>
      </c>
      <c r="G161" s="25" t="s">
        <v>134</v>
      </c>
      <c r="H161" s="25" t="s">
        <v>2</v>
      </c>
      <c r="I161" s="5">
        <v>2102.81</v>
      </c>
      <c r="J161" s="6">
        <v>2102.81</v>
      </c>
      <c r="K161" s="42">
        <v>100</v>
      </c>
    </row>
    <row r="162" spans="1:11" ht="110.25" x14ac:dyDescent="0.25">
      <c r="A162" s="24" t="s">
        <v>133</v>
      </c>
      <c r="B162" s="25" t="s">
        <v>5</v>
      </c>
      <c r="C162" s="25" t="s">
        <v>10</v>
      </c>
      <c r="D162" s="19" t="s">
        <v>31</v>
      </c>
      <c r="E162" s="25" t="s">
        <v>128</v>
      </c>
      <c r="F162" s="19" t="s">
        <v>7</v>
      </c>
      <c r="G162" s="25" t="s">
        <v>132</v>
      </c>
      <c r="H162" s="25" t="s">
        <v>2</v>
      </c>
      <c r="I162" s="5">
        <v>6588.2149099999997</v>
      </c>
      <c r="J162" s="6">
        <v>6588.2149099999997</v>
      </c>
      <c r="K162" s="42">
        <v>100</v>
      </c>
    </row>
    <row r="163" spans="1:11" ht="94.5" x14ac:dyDescent="0.25">
      <c r="A163" s="24" t="s">
        <v>131</v>
      </c>
      <c r="B163" s="25" t="s">
        <v>5</v>
      </c>
      <c r="C163" s="25" t="s">
        <v>10</v>
      </c>
      <c r="D163" s="19" t="s">
        <v>31</v>
      </c>
      <c r="E163" s="25" t="s">
        <v>128</v>
      </c>
      <c r="F163" s="19" t="s">
        <v>7</v>
      </c>
      <c r="G163" s="25" t="s">
        <v>130</v>
      </c>
      <c r="H163" s="25" t="s">
        <v>2</v>
      </c>
      <c r="I163" s="5">
        <v>2943.6031400000002</v>
      </c>
      <c r="J163" s="6">
        <v>876.80313999999998</v>
      </c>
      <c r="K163" s="42">
        <v>29.79</v>
      </c>
    </row>
    <row r="164" spans="1:11" ht="110.25" x14ac:dyDescent="0.25">
      <c r="A164" s="24" t="s">
        <v>129</v>
      </c>
      <c r="B164" s="25" t="s">
        <v>5</v>
      </c>
      <c r="C164" s="25" t="s">
        <v>10</v>
      </c>
      <c r="D164" s="19" t="s">
        <v>31</v>
      </c>
      <c r="E164" s="25" t="s">
        <v>128</v>
      </c>
      <c r="F164" s="19" t="s">
        <v>7</v>
      </c>
      <c r="G164" s="25" t="s">
        <v>127</v>
      </c>
      <c r="H164" s="25" t="s">
        <v>2</v>
      </c>
      <c r="I164" s="5">
        <v>200.00171</v>
      </c>
      <c r="J164" s="6">
        <v>200.00171</v>
      </c>
      <c r="K164" s="42">
        <v>100</v>
      </c>
    </row>
    <row r="165" spans="1:11" x14ac:dyDescent="0.25">
      <c r="A165" s="20" t="s">
        <v>126</v>
      </c>
      <c r="B165" s="21" t="s">
        <v>5</v>
      </c>
      <c r="C165" s="21" t="s">
        <v>10</v>
      </c>
      <c r="D165" s="22" t="s">
        <v>31</v>
      </c>
      <c r="E165" s="21" t="s">
        <v>16</v>
      </c>
      <c r="F165" s="22" t="s">
        <v>11</v>
      </c>
      <c r="G165" s="21" t="s">
        <v>3</v>
      </c>
      <c r="H165" s="21" t="s">
        <v>2</v>
      </c>
      <c r="I165" s="7">
        <v>7277621.1166700004</v>
      </c>
      <c r="J165" s="23">
        <f>J166+J168+J170+J186+J188+J190+J192+J194+J196+J198</f>
        <v>7262337.2753699999</v>
      </c>
      <c r="K165" s="41">
        <v>99.79</v>
      </c>
    </row>
    <row r="166" spans="1:11" ht="31.5" x14ac:dyDescent="0.25">
      <c r="A166" s="20" t="s">
        <v>125</v>
      </c>
      <c r="B166" s="21" t="s">
        <v>5</v>
      </c>
      <c r="C166" s="21" t="s">
        <v>10</v>
      </c>
      <c r="D166" s="22" t="s">
        <v>31</v>
      </c>
      <c r="E166" s="21" t="s">
        <v>123</v>
      </c>
      <c r="F166" s="22" t="s">
        <v>7</v>
      </c>
      <c r="G166" s="21" t="s">
        <v>3</v>
      </c>
      <c r="H166" s="21" t="s">
        <v>2</v>
      </c>
      <c r="I166" s="7">
        <v>33336.755089999999</v>
      </c>
      <c r="J166" s="23">
        <f>J167</f>
        <v>33168.881029999997</v>
      </c>
      <c r="K166" s="41">
        <v>99.5</v>
      </c>
    </row>
    <row r="167" spans="1:11" ht="63" x14ac:dyDescent="0.25">
      <c r="A167" s="24" t="s">
        <v>124</v>
      </c>
      <c r="B167" s="25" t="s">
        <v>5</v>
      </c>
      <c r="C167" s="25" t="s">
        <v>10</v>
      </c>
      <c r="D167" s="19" t="s">
        <v>31</v>
      </c>
      <c r="E167" s="25" t="s">
        <v>123</v>
      </c>
      <c r="F167" s="19" t="s">
        <v>7</v>
      </c>
      <c r="G167" s="25" t="s">
        <v>122</v>
      </c>
      <c r="H167" s="25" t="s">
        <v>2</v>
      </c>
      <c r="I167" s="5">
        <v>33336.755089999999</v>
      </c>
      <c r="J167" s="6">
        <v>33168.881029999997</v>
      </c>
      <c r="K167" s="42">
        <v>99.5</v>
      </c>
    </row>
    <row r="168" spans="1:11" ht="31.5" x14ac:dyDescent="0.25">
      <c r="A168" s="20" t="s">
        <v>121</v>
      </c>
      <c r="B168" s="21" t="s">
        <v>5</v>
      </c>
      <c r="C168" s="21" t="s">
        <v>10</v>
      </c>
      <c r="D168" s="22" t="s">
        <v>31</v>
      </c>
      <c r="E168" s="21" t="s">
        <v>119</v>
      </c>
      <c r="F168" s="22" t="s">
        <v>7</v>
      </c>
      <c r="G168" s="21" t="s">
        <v>3</v>
      </c>
      <c r="H168" s="21" t="s">
        <v>2</v>
      </c>
      <c r="I168" s="7">
        <v>110284.73699</v>
      </c>
      <c r="J168" s="23">
        <f>J169</f>
        <v>108556.70624</v>
      </c>
      <c r="K168" s="41">
        <v>98.43</v>
      </c>
    </row>
    <row r="169" spans="1:11" ht="47.25" x14ac:dyDescent="0.25">
      <c r="A169" s="24" t="s">
        <v>120</v>
      </c>
      <c r="B169" s="25" t="s">
        <v>5</v>
      </c>
      <c r="C169" s="25" t="s">
        <v>10</v>
      </c>
      <c r="D169" s="19" t="s">
        <v>31</v>
      </c>
      <c r="E169" s="25" t="s">
        <v>119</v>
      </c>
      <c r="F169" s="19" t="s">
        <v>7</v>
      </c>
      <c r="G169" s="25" t="s">
        <v>118</v>
      </c>
      <c r="H169" s="25" t="s">
        <v>2</v>
      </c>
      <c r="I169" s="5">
        <v>110284.73699</v>
      </c>
      <c r="J169" s="6">
        <v>108556.70624</v>
      </c>
      <c r="K169" s="42">
        <v>98.43</v>
      </c>
    </row>
    <row r="170" spans="1:11" ht="31.5" x14ac:dyDescent="0.25">
      <c r="A170" s="20" t="s">
        <v>117</v>
      </c>
      <c r="B170" s="21" t="s">
        <v>5</v>
      </c>
      <c r="C170" s="21" t="s">
        <v>10</v>
      </c>
      <c r="D170" s="22" t="s">
        <v>31</v>
      </c>
      <c r="E170" s="21" t="s">
        <v>87</v>
      </c>
      <c r="F170" s="22" t="s">
        <v>7</v>
      </c>
      <c r="G170" s="21" t="s">
        <v>3</v>
      </c>
      <c r="H170" s="21" t="s">
        <v>2</v>
      </c>
      <c r="I170" s="7">
        <v>6015806.6115300003</v>
      </c>
      <c r="J170" s="23">
        <f>J171+J172+J173+J174+J175+J176+J177+J178+J179+J180+J181+J182+J183+J184+J185</f>
        <v>6007139.6166499984</v>
      </c>
      <c r="K170" s="41">
        <v>99.86</v>
      </c>
    </row>
    <row r="171" spans="1:11" ht="47.25" x14ac:dyDescent="0.25">
      <c r="A171" s="24" t="s">
        <v>116</v>
      </c>
      <c r="B171" s="25" t="s">
        <v>5</v>
      </c>
      <c r="C171" s="25" t="s">
        <v>10</v>
      </c>
      <c r="D171" s="19" t="s">
        <v>31</v>
      </c>
      <c r="E171" s="25" t="s">
        <v>87</v>
      </c>
      <c r="F171" s="19" t="s">
        <v>7</v>
      </c>
      <c r="G171" s="25" t="s">
        <v>115</v>
      </c>
      <c r="H171" s="25" t="s">
        <v>2</v>
      </c>
      <c r="I171" s="5">
        <v>7494</v>
      </c>
      <c r="J171" s="6">
        <v>7490.6252500000001</v>
      </c>
      <c r="K171" s="42">
        <v>99.95</v>
      </c>
    </row>
    <row r="172" spans="1:11" ht="63" x14ac:dyDescent="0.25">
      <c r="A172" s="24" t="s">
        <v>114</v>
      </c>
      <c r="B172" s="25" t="s">
        <v>5</v>
      </c>
      <c r="C172" s="25" t="s">
        <v>10</v>
      </c>
      <c r="D172" s="19" t="s">
        <v>31</v>
      </c>
      <c r="E172" s="25" t="s">
        <v>87</v>
      </c>
      <c r="F172" s="19" t="s">
        <v>7</v>
      </c>
      <c r="G172" s="25" t="s">
        <v>113</v>
      </c>
      <c r="H172" s="25" t="s">
        <v>2</v>
      </c>
      <c r="I172" s="5">
        <v>8024.4977399999998</v>
      </c>
      <c r="J172" s="6">
        <v>8024.4977399999998</v>
      </c>
      <c r="K172" s="42">
        <v>100</v>
      </c>
    </row>
    <row r="173" spans="1:11" ht="47.25" x14ac:dyDescent="0.25">
      <c r="A173" s="24" t="s">
        <v>112</v>
      </c>
      <c r="B173" s="25" t="s">
        <v>5</v>
      </c>
      <c r="C173" s="25" t="s">
        <v>10</v>
      </c>
      <c r="D173" s="19" t="s">
        <v>31</v>
      </c>
      <c r="E173" s="25" t="s">
        <v>87</v>
      </c>
      <c r="F173" s="19" t="s">
        <v>7</v>
      </c>
      <c r="G173" s="25" t="s">
        <v>111</v>
      </c>
      <c r="H173" s="25" t="s">
        <v>2</v>
      </c>
      <c r="I173" s="5">
        <v>10929.5</v>
      </c>
      <c r="J173" s="6">
        <v>10759.60865</v>
      </c>
      <c r="K173" s="42">
        <v>98.45</v>
      </c>
    </row>
    <row r="174" spans="1:11" ht="63" x14ac:dyDescent="0.25">
      <c r="A174" s="24" t="s">
        <v>110</v>
      </c>
      <c r="B174" s="25" t="s">
        <v>5</v>
      </c>
      <c r="C174" s="25" t="s">
        <v>10</v>
      </c>
      <c r="D174" s="19" t="s">
        <v>31</v>
      </c>
      <c r="E174" s="25" t="s">
        <v>87</v>
      </c>
      <c r="F174" s="19" t="s">
        <v>7</v>
      </c>
      <c r="G174" s="25" t="s">
        <v>109</v>
      </c>
      <c r="H174" s="25" t="s">
        <v>2</v>
      </c>
      <c r="I174" s="5">
        <v>33113</v>
      </c>
      <c r="J174" s="6">
        <v>33090.830759999997</v>
      </c>
      <c r="K174" s="42">
        <v>99.93</v>
      </c>
    </row>
    <row r="175" spans="1:11" ht="110.25" x14ac:dyDescent="0.25">
      <c r="A175" s="24" t="s">
        <v>108</v>
      </c>
      <c r="B175" s="25" t="s">
        <v>5</v>
      </c>
      <c r="C175" s="25" t="s">
        <v>10</v>
      </c>
      <c r="D175" s="19" t="s">
        <v>31</v>
      </c>
      <c r="E175" s="25" t="s">
        <v>87</v>
      </c>
      <c r="F175" s="19" t="s">
        <v>7</v>
      </c>
      <c r="G175" s="25" t="s">
        <v>107</v>
      </c>
      <c r="H175" s="25" t="s">
        <v>2</v>
      </c>
      <c r="I175" s="5">
        <v>3098254.4141299999</v>
      </c>
      <c r="J175" s="6">
        <v>3098254.4141299999</v>
      </c>
      <c r="K175" s="42">
        <v>100</v>
      </c>
    </row>
    <row r="176" spans="1:11" ht="94.5" x14ac:dyDescent="0.25">
      <c r="A176" s="24" t="s">
        <v>106</v>
      </c>
      <c r="B176" s="25" t="s">
        <v>5</v>
      </c>
      <c r="C176" s="25" t="s">
        <v>10</v>
      </c>
      <c r="D176" s="19" t="s">
        <v>31</v>
      </c>
      <c r="E176" s="25" t="s">
        <v>87</v>
      </c>
      <c r="F176" s="19" t="s">
        <v>7</v>
      </c>
      <c r="G176" s="25" t="s">
        <v>105</v>
      </c>
      <c r="H176" s="25" t="s">
        <v>2</v>
      </c>
      <c r="I176" s="5">
        <v>261.46357</v>
      </c>
      <c r="J176" s="6">
        <v>259.91674</v>
      </c>
      <c r="K176" s="42">
        <v>99.41</v>
      </c>
    </row>
    <row r="177" spans="1:11" ht="63" x14ac:dyDescent="0.25">
      <c r="A177" s="24" t="s">
        <v>104</v>
      </c>
      <c r="B177" s="25" t="s">
        <v>5</v>
      </c>
      <c r="C177" s="25" t="s">
        <v>10</v>
      </c>
      <c r="D177" s="19" t="s">
        <v>31</v>
      </c>
      <c r="E177" s="25" t="s">
        <v>87</v>
      </c>
      <c r="F177" s="19" t="s">
        <v>7</v>
      </c>
      <c r="G177" s="25" t="s">
        <v>103</v>
      </c>
      <c r="H177" s="25" t="s">
        <v>2</v>
      </c>
      <c r="I177" s="5">
        <v>244875.81666000001</v>
      </c>
      <c r="J177" s="6">
        <v>244685.98465999999</v>
      </c>
      <c r="K177" s="42">
        <v>99.92</v>
      </c>
    </row>
    <row r="178" spans="1:11" ht="63" x14ac:dyDescent="0.25">
      <c r="A178" s="24" t="s">
        <v>102</v>
      </c>
      <c r="B178" s="25" t="s">
        <v>5</v>
      </c>
      <c r="C178" s="25" t="s">
        <v>10</v>
      </c>
      <c r="D178" s="19" t="s">
        <v>31</v>
      </c>
      <c r="E178" s="25" t="s">
        <v>87</v>
      </c>
      <c r="F178" s="19" t="s">
        <v>7</v>
      </c>
      <c r="G178" s="25" t="s">
        <v>101</v>
      </c>
      <c r="H178" s="25" t="s">
        <v>2</v>
      </c>
      <c r="I178" s="5">
        <v>2064.9</v>
      </c>
      <c r="J178" s="6">
        <v>2064.9</v>
      </c>
      <c r="K178" s="42">
        <v>100</v>
      </c>
    </row>
    <row r="179" spans="1:11" ht="78.75" x14ac:dyDescent="0.25">
      <c r="A179" s="24" t="s">
        <v>100</v>
      </c>
      <c r="B179" s="25" t="s">
        <v>5</v>
      </c>
      <c r="C179" s="25" t="s">
        <v>10</v>
      </c>
      <c r="D179" s="19" t="s">
        <v>31</v>
      </c>
      <c r="E179" s="25" t="s">
        <v>87</v>
      </c>
      <c r="F179" s="19" t="s">
        <v>7</v>
      </c>
      <c r="G179" s="25" t="s">
        <v>99</v>
      </c>
      <c r="H179" s="25" t="s">
        <v>2</v>
      </c>
      <c r="I179" s="5">
        <v>302139.53301999997</v>
      </c>
      <c r="J179" s="6">
        <v>302094.51101000002</v>
      </c>
      <c r="K179" s="42">
        <v>99.99</v>
      </c>
    </row>
    <row r="180" spans="1:11" ht="78.75" x14ac:dyDescent="0.25">
      <c r="A180" s="24" t="s">
        <v>98</v>
      </c>
      <c r="B180" s="25" t="s">
        <v>5</v>
      </c>
      <c r="C180" s="25" t="s">
        <v>10</v>
      </c>
      <c r="D180" s="19" t="s">
        <v>31</v>
      </c>
      <c r="E180" s="25" t="s">
        <v>87</v>
      </c>
      <c r="F180" s="19" t="s">
        <v>7</v>
      </c>
      <c r="G180" s="25" t="s">
        <v>97</v>
      </c>
      <c r="H180" s="25" t="s">
        <v>2</v>
      </c>
      <c r="I180" s="5">
        <v>1249.0999999999999</v>
      </c>
      <c r="J180" s="6">
        <v>1248.05477</v>
      </c>
      <c r="K180" s="42">
        <v>99.92</v>
      </c>
    </row>
    <row r="181" spans="1:11" ht="78.75" x14ac:dyDescent="0.25">
      <c r="A181" s="24" t="s">
        <v>96</v>
      </c>
      <c r="B181" s="25" t="s">
        <v>5</v>
      </c>
      <c r="C181" s="25" t="s">
        <v>10</v>
      </c>
      <c r="D181" s="19" t="s">
        <v>31</v>
      </c>
      <c r="E181" s="25" t="s">
        <v>87</v>
      </c>
      <c r="F181" s="19" t="s">
        <v>7</v>
      </c>
      <c r="G181" s="25" t="s">
        <v>95</v>
      </c>
      <c r="H181" s="25" t="s">
        <v>2</v>
      </c>
      <c r="I181" s="5">
        <v>6245</v>
      </c>
      <c r="J181" s="6">
        <v>6068.3832899999998</v>
      </c>
      <c r="K181" s="42">
        <v>97.17</v>
      </c>
    </row>
    <row r="182" spans="1:11" ht="63" x14ac:dyDescent="0.25">
      <c r="A182" s="24" t="s">
        <v>94</v>
      </c>
      <c r="B182" s="25" t="s">
        <v>5</v>
      </c>
      <c r="C182" s="25" t="s">
        <v>10</v>
      </c>
      <c r="D182" s="19" t="s">
        <v>31</v>
      </c>
      <c r="E182" s="25" t="s">
        <v>87</v>
      </c>
      <c r="F182" s="19" t="s">
        <v>7</v>
      </c>
      <c r="G182" s="25" t="s">
        <v>93</v>
      </c>
      <c r="H182" s="25" t="s">
        <v>2</v>
      </c>
      <c r="I182" s="5">
        <v>150</v>
      </c>
      <c r="J182" s="6">
        <v>150</v>
      </c>
      <c r="K182" s="42">
        <v>100</v>
      </c>
    </row>
    <row r="183" spans="1:11" ht="94.5" x14ac:dyDescent="0.25">
      <c r="A183" s="24" t="s">
        <v>92</v>
      </c>
      <c r="B183" s="25" t="s">
        <v>5</v>
      </c>
      <c r="C183" s="25" t="s">
        <v>10</v>
      </c>
      <c r="D183" s="19" t="s">
        <v>31</v>
      </c>
      <c r="E183" s="25" t="s">
        <v>87</v>
      </c>
      <c r="F183" s="19" t="s">
        <v>7</v>
      </c>
      <c r="G183" s="25" t="s">
        <v>91</v>
      </c>
      <c r="H183" s="25" t="s">
        <v>2</v>
      </c>
      <c r="I183" s="5">
        <v>2262737.0389999999</v>
      </c>
      <c r="J183" s="6">
        <v>2262737.0389999999</v>
      </c>
      <c r="K183" s="42">
        <v>100</v>
      </c>
    </row>
    <row r="184" spans="1:11" ht="31.5" x14ac:dyDescent="0.25">
      <c r="A184" s="24" t="s">
        <v>90</v>
      </c>
      <c r="B184" s="25" t="s">
        <v>5</v>
      </c>
      <c r="C184" s="25" t="s">
        <v>10</v>
      </c>
      <c r="D184" s="19" t="s">
        <v>31</v>
      </c>
      <c r="E184" s="25" t="s">
        <v>87</v>
      </c>
      <c r="F184" s="19" t="s">
        <v>7</v>
      </c>
      <c r="G184" s="25" t="s">
        <v>89</v>
      </c>
      <c r="H184" s="25" t="s">
        <v>2</v>
      </c>
      <c r="I184" s="5">
        <v>12878.24653</v>
      </c>
      <c r="J184" s="6">
        <v>7442.5844999999999</v>
      </c>
      <c r="K184" s="42">
        <v>57.79</v>
      </c>
    </row>
    <row r="185" spans="1:11" ht="63" x14ac:dyDescent="0.25">
      <c r="A185" s="24" t="s">
        <v>88</v>
      </c>
      <c r="B185" s="25" t="s">
        <v>5</v>
      </c>
      <c r="C185" s="25" t="s">
        <v>10</v>
      </c>
      <c r="D185" s="19" t="s">
        <v>31</v>
      </c>
      <c r="E185" s="25" t="s">
        <v>87</v>
      </c>
      <c r="F185" s="19" t="s">
        <v>7</v>
      </c>
      <c r="G185" s="25" t="s">
        <v>86</v>
      </c>
      <c r="H185" s="25" t="s">
        <v>2</v>
      </c>
      <c r="I185" s="5">
        <v>25390.100880000002</v>
      </c>
      <c r="J185" s="6">
        <v>22768.266149999999</v>
      </c>
      <c r="K185" s="42">
        <v>89.67</v>
      </c>
    </row>
    <row r="186" spans="1:11" ht="47.25" x14ac:dyDescent="0.25">
      <c r="A186" s="20" t="s">
        <v>85</v>
      </c>
      <c r="B186" s="21" t="s">
        <v>5</v>
      </c>
      <c r="C186" s="21" t="s">
        <v>10</v>
      </c>
      <c r="D186" s="22" t="s">
        <v>31</v>
      </c>
      <c r="E186" s="21" t="s">
        <v>83</v>
      </c>
      <c r="F186" s="22" t="s">
        <v>7</v>
      </c>
      <c r="G186" s="21" t="s">
        <v>3</v>
      </c>
      <c r="H186" s="21" t="s">
        <v>2</v>
      </c>
      <c r="I186" s="7">
        <v>286043.91511</v>
      </c>
      <c r="J186" s="23">
        <f>J187</f>
        <v>285463.39720000001</v>
      </c>
      <c r="K186" s="41">
        <v>99.8</v>
      </c>
    </row>
    <row r="187" spans="1:11" ht="220.5" x14ac:dyDescent="0.25">
      <c r="A187" s="24" t="s">
        <v>84</v>
      </c>
      <c r="B187" s="25" t="s">
        <v>5</v>
      </c>
      <c r="C187" s="25" t="s">
        <v>10</v>
      </c>
      <c r="D187" s="19" t="s">
        <v>31</v>
      </c>
      <c r="E187" s="25" t="s">
        <v>83</v>
      </c>
      <c r="F187" s="19" t="s">
        <v>7</v>
      </c>
      <c r="G187" s="25" t="s">
        <v>82</v>
      </c>
      <c r="H187" s="25" t="s">
        <v>2</v>
      </c>
      <c r="I187" s="5">
        <v>286043.91511</v>
      </c>
      <c r="J187" s="6">
        <v>285463.39720000001</v>
      </c>
      <c r="K187" s="42">
        <v>99.8</v>
      </c>
    </row>
    <row r="188" spans="1:11" ht="63" x14ac:dyDescent="0.25">
      <c r="A188" s="20" t="s">
        <v>81</v>
      </c>
      <c r="B188" s="21" t="s">
        <v>5</v>
      </c>
      <c r="C188" s="21" t="s">
        <v>10</v>
      </c>
      <c r="D188" s="22" t="s">
        <v>31</v>
      </c>
      <c r="E188" s="21" t="s">
        <v>79</v>
      </c>
      <c r="F188" s="22" t="s">
        <v>7</v>
      </c>
      <c r="G188" s="21" t="s">
        <v>3</v>
      </c>
      <c r="H188" s="21" t="s">
        <v>2</v>
      </c>
      <c r="I188" s="7">
        <v>102436.85</v>
      </c>
      <c r="J188" s="23">
        <f>J189</f>
        <v>101511.18453</v>
      </c>
      <c r="K188" s="41">
        <v>99.1</v>
      </c>
    </row>
    <row r="189" spans="1:11" ht="78.75" x14ac:dyDescent="0.25">
      <c r="A189" s="24" t="s">
        <v>80</v>
      </c>
      <c r="B189" s="25" t="s">
        <v>5</v>
      </c>
      <c r="C189" s="25" t="s">
        <v>10</v>
      </c>
      <c r="D189" s="19" t="s">
        <v>31</v>
      </c>
      <c r="E189" s="25" t="s">
        <v>79</v>
      </c>
      <c r="F189" s="19" t="s">
        <v>7</v>
      </c>
      <c r="G189" s="25" t="s">
        <v>78</v>
      </c>
      <c r="H189" s="25" t="s">
        <v>2</v>
      </c>
      <c r="I189" s="5">
        <v>102436.85</v>
      </c>
      <c r="J189" s="6">
        <v>101511.18453</v>
      </c>
      <c r="K189" s="42">
        <v>99.1</v>
      </c>
    </row>
    <row r="190" spans="1:11" ht="47.25" x14ac:dyDescent="0.25">
      <c r="A190" s="20" t="s">
        <v>77</v>
      </c>
      <c r="B190" s="21" t="s">
        <v>5</v>
      </c>
      <c r="C190" s="21" t="s">
        <v>10</v>
      </c>
      <c r="D190" s="22" t="s">
        <v>31</v>
      </c>
      <c r="E190" s="21" t="s">
        <v>75</v>
      </c>
      <c r="F190" s="22" t="s">
        <v>7</v>
      </c>
      <c r="G190" s="21" t="s">
        <v>3</v>
      </c>
      <c r="H190" s="21" t="s">
        <v>2</v>
      </c>
      <c r="I190" s="7">
        <v>5600</v>
      </c>
      <c r="J190" s="23">
        <f>J191</f>
        <v>5600</v>
      </c>
      <c r="K190" s="41">
        <v>100</v>
      </c>
    </row>
    <row r="191" spans="1:11" ht="63" x14ac:dyDescent="0.25">
      <c r="A191" s="24" t="s">
        <v>76</v>
      </c>
      <c r="B191" s="25" t="s">
        <v>5</v>
      </c>
      <c r="C191" s="25" t="s">
        <v>10</v>
      </c>
      <c r="D191" s="19" t="s">
        <v>31</v>
      </c>
      <c r="E191" s="25" t="s">
        <v>75</v>
      </c>
      <c r="F191" s="19" t="s">
        <v>7</v>
      </c>
      <c r="G191" s="25" t="s">
        <v>74</v>
      </c>
      <c r="H191" s="25" t="s">
        <v>2</v>
      </c>
      <c r="I191" s="5">
        <v>5600</v>
      </c>
      <c r="J191" s="6">
        <v>5600</v>
      </c>
      <c r="K191" s="42">
        <v>100</v>
      </c>
    </row>
    <row r="192" spans="1:11" ht="47.25" x14ac:dyDescent="0.25">
      <c r="A192" s="20" t="s">
        <v>73</v>
      </c>
      <c r="B192" s="21" t="s">
        <v>5</v>
      </c>
      <c r="C192" s="21" t="s">
        <v>10</v>
      </c>
      <c r="D192" s="22" t="s">
        <v>31</v>
      </c>
      <c r="E192" s="21" t="s">
        <v>71</v>
      </c>
      <c r="F192" s="22" t="s">
        <v>7</v>
      </c>
      <c r="G192" s="21" t="s">
        <v>3</v>
      </c>
      <c r="H192" s="21" t="s">
        <v>2</v>
      </c>
      <c r="I192" s="7">
        <v>34.44</v>
      </c>
      <c r="J192" s="23">
        <f>J193</f>
        <v>34.44</v>
      </c>
      <c r="K192" s="41">
        <v>100</v>
      </c>
    </row>
    <row r="193" spans="1:11" ht="63" x14ac:dyDescent="0.25">
      <c r="A193" s="24" t="s">
        <v>72</v>
      </c>
      <c r="B193" s="25" t="s">
        <v>5</v>
      </c>
      <c r="C193" s="25" t="s">
        <v>10</v>
      </c>
      <c r="D193" s="19" t="s">
        <v>31</v>
      </c>
      <c r="E193" s="25" t="s">
        <v>71</v>
      </c>
      <c r="F193" s="19" t="s">
        <v>7</v>
      </c>
      <c r="G193" s="25" t="s">
        <v>70</v>
      </c>
      <c r="H193" s="25" t="s">
        <v>2</v>
      </c>
      <c r="I193" s="5">
        <v>34.44</v>
      </c>
      <c r="J193" s="6">
        <v>34.44</v>
      </c>
      <c r="K193" s="42">
        <v>100</v>
      </c>
    </row>
    <row r="194" spans="1:11" ht="47.25" x14ac:dyDescent="0.25">
      <c r="A194" s="20" t="s">
        <v>69</v>
      </c>
      <c r="B194" s="21" t="s">
        <v>5</v>
      </c>
      <c r="C194" s="21" t="s">
        <v>10</v>
      </c>
      <c r="D194" s="22" t="s">
        <v>31</v>
      </c>
      <c r="E194" s="21" t="s">
        <v>12</v>
      </c>
      <c r="F194" s="22" t="s">
        <v>7</v>
      </c>
      <c r="G194" s="21" t="s">
        <v>3</v>
      </c>
      <c r="H194" s="21" t="s">
        <v>2</v>
      </c>
      <c r="I194" s="7">
        <v>144197.0993</v>
      </c>
      <c r="J194" s="23">
        <f>J195</f>
        <v>144196.44364000001</v>
      </c>
      <c r="K194" s="41">
        <v>100</v>
      </c>
    </row>
    <row r="195" spans="1:11" ht="47.25" x14ac:dyDescent="0.25">
      <c r="A195" s="24" t="s">
        <v>68</v>
      </c>
      <c r="B195" s="25" t="s">
        <v>5</v>
      </c>
      <c r="C195" s="25" t="s">
        <v>10</v>
      </c>
      <c r="D195" s="19" t="s">
        <v>31</v>
      </c>
      <c r="E195" s="25" t="s">
        <v>12</v>
      </c>
      <c r="F195" s="19" t="s">
        <v>7</v>
      </c>
      <c r="G195" s="25" t="s">
        <v>67</v>
      </c>
      <c r="H195" s="25" t="s">
        <v>2</v>
      </c>
      <c r="I195" s="5">
        <v>144197.0993</v>
      </c>
      <c r="J195" s="6">
        <v>144196.44364000001</v>
      </c>
      <c r="K195" s="42">
        <v>100</v>
      </c>
    </row>
    <row r="196" spans="1:11" ht="47.25" x14ac:dyDescent="0.25">
      <c r="A196" s="20" t="s">
        <v>66</v>
      </c>
      <c r="B196" s="21" t="s">
        <v>5</v>
      </c>
      <c r="C196" s="21" t="s">
        <v>10</v>
      </c>
      <c r="D196" s="22" t="s">
        <v>31</v>
      </c>
      <c r="E196" s="21" t="s">
        <v>64</v>
      </c>
      <c r="F196" s="22" t="s">
        <v>7</v>
      </c>
      <c r="G196" s="21" t="s">
        <v>3</v>
      </c>
      <c r="H196" s="21" t="s">
        <v>2</v>
      </c>
      <c r="I196" s="7">
        <v>59905.023999999998</v>
      </c>
      <c r="J196" s="23">
        <f>J197</f>
        <v>59901.51496</v>
      </c>
      <c r="K196" s="41">
        <v>99.99</v>
      </c>
    </row>
    <row r="197" spans="1:11" ht="47.25" x14ac:dyDescent="0.25">
      <c r="A197" s="24" t="s">
        <v>65</v>
      </c>
      <c r="B197" s="25" t="s">
        <v>5</v>
      </c>
      <c r="C197" s="25" t="s">
        <v>10</v>
      </c>
      <c r="D197" s="19" t="s">
        <v>31</v>
      </c>
      <c r="E197" s="25" t="s">
        <v>64</v>
      </c>
      <c r="F197" s="19" t="s">
        <v>7</v>
      </c>
      <c r="G197" s="25" t="s">
        <v>63</v>
      </c>
      <c r="H197" s="25" t="s">
        <v>2</v>
      </c>
      <c r="I197" s="5">
        <v>59905.023999999998</v>
      </c>
      <c r="J197" s="6">
        <v>59901.51496</v>
      </c>
      <c r="K197" s="42">
        <v>99.99</v>
      </c>
    </row>
    <row r="198" spans="1:11" x14ac:dyDescent="0.25">
      <c r="A198" s="20" t="s">
        <v>62</v>
      </c>
      <c r="B198" s="21" t="s">
        <v>5</v>
      </c>
      <c r="C198" s="21" t="s">
        <v>10</v>
      </c>
      <c r="D198" s="22" t="s">
        <v>31</v>
      </c>
      <c r="E198" s="21" t="s">
        <v>60</v>
      </c>
      <c r="F198" s="22" t="s">
        <v>7</v>
      </c>
      <c r="G198" s="21" t="s">
        <v>3</v>
      </c>
      <c r="H198" s="21" t="s">
        <v>2</v>
      </c>
      <c r="I198" s="7">
        <v>519975.68465000001</v>
      </c>
      <c r="J198" s="23">
        <f>J199</f>
        <v>516765.09112</v>
      </c>
      <c r="K198" s="41">
        <v>99.38</v>
      </c>
    </row>
    <row r="199" spans="1:11" ht="63" x14ac:dyDescent="0.25">
      <c r="A199" s="24" t="s">
        <v>61</v>
      </c>
      <c r="B199" s="25" t="s">
        <v>5</v>
      </c>
      <c r="C199" s="25" t="s">
        <v>10</v>
      </c>
      <c r="D199" s="19" t="s">
        <v>31</v>
      </c>
      <c r="E199" s="25" t="s">
        <v>60</v>
      </c>
      <c r="F199" s="19" t="s">
        <v>7</v>
      </c>
      <c r="G199" s="25" t="s">
        <v>59</v>
      </c>
      <c r="H199" s="25" t="s">
        <v>2</v>
      </c>
      <c r="I199" s="5">
        <v>519975.68465000001</v>
      </c>
      <c r="J199" s="6">
        <v>516765.09112</v>
      </c>
      <c r="K199" s="42">
        <v>99.38</v>
      </c>
    </row>
    <row r="200" spans="1:11" x14ac:dyDescent="0.25">
      <c r="A200" s="20" t="s">
        <v>58</v>
      </c>
      <c r="B200" s="21" t="s">
        <v>5</v>
      </c>
      <c r="C200" s="21" t="s">
        <v>10</v>
      </c>
      <c r="D200" s="22" t="s">
        <v>31</v>
      </c>
      <c r="E200" s="21" t="s">
        <v>57</v>
      </c>
      <c r="F200" s="22" t="s">
        <v>11</v>
      </c>
      <c r="G200" s="21" t="s">
        <v>3</v>
      </c>
      <c r="H200" s="21" t="s">
        <v>2</v>
      </c>
      <c r="I200" s="7">
        <v>908209.23312999995</v>
      </c>
      <c r="J200" s="23">
        <f>J201+J203+J205+J207+J209+J211+J213</f>
        <v>905431.99817000004</v>
      </c>
      <c r="K200" s="41">
        <v>99.69</v>
      </c>
    </row>
    <row r="201" spans="1:11" ht="126" x14ac:dyDescent="0.25">
      <c r="A201" s="20" t="s">
        <v>56</v>
      </c>
      <c r="B201" s="21" t="s">
        <v>5</v>
      </c>
      <c r="C201" s="21" t="s">
        <v>10</v>
      </c>
      <c r="D201" s="22" t="s">
        <v>31</v>
      </c>
      <c r="E201" s="21" t="s">
        <v>54</v>
      </c>
      <c r="F201" s="22" t="s">
        <v>7</v>
      </c>
      <c r="G201" s="21" t="s">
        <v>3</v>
      </c>
      <c r="H201" s="21" t="s">
        <v>2</v>
      </c>
      <c r="I201" s="7">
        <v>2121.9760000000001</v>
      </c>
      <c r="J201" s="23">
        <f>J202</f>
        <v>1786.13219</v>
      </c>
      <c r="K201" s="41">
        <v>84.17</v>
      </c>
    </row>
    <row r="202" spans="1:11" ht="126" x14ac:dyDescent="0.25">
      <c r="A202" s="24" t="s">
        <v>55</v>
      </c>
      <c r="B202" s="25" t="s">
        <v>5</v>
      </c>
      <c r="C202" s="25" t="s">
        <v>10</v>
      </c>
      <c r="D202" s="19" t="s">
        <v>31</v>
      </c>
      <c r="E202" s="25" t="s">
        <v>54</v>
      </c>
      <c r="F202" s="19" t="s">
        <v>7</v>
      </c>
      <c r="G202" s="25" t="s">
        <v>53</v>
      </c>
      <c r="H202" s="25" t="s">
        <v>2</v>
      </c>
      <c r="I202" s="5">
        <v>2121.9760000000001</v>
      </c>
      <c r="J202" s="6">
        <v>1786.13219</v>
      </c>
      <c r="K202" s="42">
        <v>84.17</v>
      </c>
    </row>
    <row r="203" spans="1:11" ht="63" x14ac:dyDescent="0.25">
      <c r="A203" s="20" t="s">
        <v>52</v>
      </c>
      <c r="B203" s="21" t="s">
        <v>5</v>
      </c>
      <c r="C203" s="21" t="s">
        <v>10</v>
      </c>
      <c r="D203" s="22" t="s">
        <v>31</v>
      </c>
      <c r="E203" s="21" t="s">
        <v>50</v>
      </c>
      <c r="F203" s="22" t="s">
        <v>7</v>
      </c>
      <c r="G203" s="21" t="s">
        <v>3</v>
      </c>
      <c r="H203" s="21" t="s">
        <v>2</v>
      </c>
      <c r="I203" s="7">
        <v>21507.77778</v>
      </c>
      <c r="J203" s="23">
        <f>J204</f>
        <v>20409.160189999999</v>
      </c>
      <c r="K203" s="41">
        <v>94.89</v>
      </c>
    </row>
    <row r="204" spans="1:11" ht="141.75" x14ac:dyDescent="0.25">
      <c r="A204" s="24" t="s">
        <v>51</v>
      </c>
      <c r="B204" s="25" t="s">
        <v>5</v>
      </c>
      <c r="C204" s="25" t="s">
        <v>10</v>
      </c>
      <c r="D204" s="19" t="s">
        <v>31</v>
      </c>
      <c r="E204" s="25" t="s">
        <v>50</v>
      </c>
      <c r="F204" s="19" t="s">
        <v>7</v>
      </c>
      <c r="G204" s="25" t="s">
        <v>49</v>
      </c>
      <c r="H204" s="25" t="s">
        <v>2</v>
      </c>
      <c r="I204" s="5">
        <v>21507.77778</v>
      </c>
      <c r="J204" s="6">
        <v>20409.160189999999</v>
      </c>
      <c r="K204" s="42">
        <v>94.89</v>
      </c>
    </row>
    <row r="205" spans="1:11" ht="110.25" x14ac:dyDescent="0.25">
      <c r="A205" s="20" t="s">
        <v>48</v>
      </c>
      <c r="B205" s="21" t="s">
        <v>5</v>
      </c>
      <c r="C205" s="21" t="s">
        <v>10</v>
      </c>
      <c r="D205" s="22" t="s">
        <v>31</v>
      </c>
      <c r="E205" s="21" t="s">
        <v>46</v>
      </c>
      <c r="F205" s="22" t="s">
        <v>7</v>
      </c>
      <c r="G205" s="21" t="s">
        <v>3</v>
      </c>
      <c r="H205" s="21" t="s">
        <v>2</v>
      </c>
      <c r="I205" s="7">
        <v>156539.92224000001</v>
      </c>
      <c r="J205" s="23">
        <f>J206</f>
        <v>156525.32346000001</v>
      </c>
      <c r="K205" s="41">
        <v>99.99</v>
      </c>
    </row>
    <row r="206" spans="1:11" ht="157.5" x14ac:dyDescent="0.25">
      <c r="A206" s="24" t="s">
        <v>47</v>
      </c>
      <c r="B206" s="25" t="s">
        <v>5</v>
      </c>
      <c r="C206" s="25" t="s">
        <v>10</v>
      </c>
      <c r="D206" s="19" t="s">
        <v>31</v>
      </c>
      <c r="E206" s="25" t="s">
        <v>46</v>
      </c>
      <c r="F206" s="19" t="s">
        <v>7</v>
      </c>
      <c r="G206" s="25" t="s">
        <v>45</v>
      </c>
      <c r="H206" s="25" t="s">
        <v>2</v>
      </c>
      <c r="I206" s="5">
        <v>156539.92224000001</v>
      </c>
      <c r="J206" s="6">
        <v>156525.32346000001</v>
      </c>
      <c r="K206" s="42">
        <v>99.99</v>
      </c>
    </row>
    <row r="207" spans="1:11" ht="31.5" x14ac:dyDescent="0.25">
      <c r="A207" s="20" t="s">
        <v>44</v>
      </c>
      <c r="B207" s="21" t="s">
        <v>5</v>
      </c>
      <c r="C207" s="21" t="s">
        <v>10</v>
      </c>
      <c r="D207" s="22" t="s">
        <v>31</v>
      </c>
      <c r="E207" s="21" t="s">
        <v>42</v>
      </c>
      <c r="F207" s="22" t="s">
        <v>7</v>
      </c>
      <c r="G207" s="21" t="s">
        <v>3</v>
      </c>
      <c r="H207" s="21" t="s">
        <v>2</v>
      </c>
      <c r="I207" s="7">
        <v>623263.62711</v>
      </c>
      <c r="J207" s="23">
        <f>J208</f>
        <v>621935.48233000003</v>
      </c>
      <c r="K207" s="41">
        <v>99.79</v>
      </c>
    </row>
    <row r="208" spans="1:11" ht="141.75" x14ac:dyDescent="0.25">
      <c r="A208" s="24" t="s">
        <v>43</v>
      </c>
      <c r="B208" s="25" t="s">
        <v>5</v>
      </c>
      <c r="C208" s="25" t="s">
        <v>10</v>
      </c>
      <c r="D208" s="19" t="s">
        <v>31</v>
      </c>
      <c r="E208" s="25" t="s">
        <v>42</v>
      </c>
      <c r="F208" s="19" t="s">
        <v>7</v>
      </c>
      <c r="G208" s="25" t="s">
        <v>41</v>
      </c>
      <c r="H208" s="25" t="s">
        <v>2</v>
      </c>
      <c r="I208" s="5">
        <v>623263.62711</v>
      </c>
      <c r="J208" s="6">
        <v>621935.48233000003</v>
      </c>
      <c r="K208" s="42">
        <v>99.79</v>
      </c>
    </row>
    <row r="209" spans="1:11" ht="157.5" x14ac:dyDescent="0.25">
      <c r="A209" s="20" t="s">
        <v>40</v>
      </c>
      <c r="B209" s="21" t="s">
        <v>5</v>
      </c>
      <c r="C209" s="21" t="s">
        <v>10</v>
      </c>
      <c r="D209" s="22" t="s">
        <v>31</v>
      </c>
      <c r="E209" s="21" t="s">
        <v>39</v>
      </c>
      <c r="F209" s="22" t="s">
        <v>7</v>
      </c>
      <c r="G209" s="21" t="s">
        <v>3</v>
      </c>
      <c r="H209" s="21" t="s">
        <v>2</v>
      </c>
      <c r="I209" s="7">
        <v>0.03</v>
      </c>
      <c r="J209" s="23">
        <f>J210</f>
        <v>0</v>
      </c>
      <c r="K209" s="41">
        <v>0</v>
      </c>
    </row>
    <row r="210" spans="1:11" ht="141.75" x14ac:dyDescent="0.25">
      <c r="A210" s="24" t="s">
        <v>40</v>
      </c>
      <c r="B210" s="25" t="s">
        <v>5</v>
      </c>
      <c r="C210" s="25" t="s">
        <v>10</v>
      </c>
      <c r="D210" s="19" t="s">
        <v>31</v>
      </c>
      <c r="E210" s="25" t="s">
        <v>39</v>
      </c>
      <c r="F210" s="19" t="s">
        <v>7</v>
      </c>
      <c r="G210" s="25" t="s">
        <v>38</v>
      </c>
      <c r="H210" s="25" t="s">
        <v>2</v>
      </c>
      <c r="I210" s="5">
        <v>0.03</v>
      </c>
      <c r="J210" s="6">
        <v>0</v>
      </c>
      <c r="K210" s="42">
        <v>0</v>
      </c>
    </row>
    <row r="211" spans="1:11" ht="63" x14ac:dyDescent="0.25">
      <c r="A211" s="20" t="s">
        <v>37</v>
      </c>
      <c r="B211" s="21" t="s">
        <v>5</v>
      </c>
      <c r="C211" s="21" t="s">
        <v>10</v>
      </c>
      <c r="D211" s="22" t="s">
        <v>31</v>
      </c>
      <c r="E211" s="21" t="s">
        <v>35</v>
      </c>
      <c r="F211" s="22" t="s">
        <v>7</v>
      </c>
      <c r="G211" s="21" t="s">
        <v>3</v>
      </c>
      <c r="H211" s="21" t="s">
        <v>2</v>
      </c>
      <c r="I211" s="7">
        <v>1525.9</v>
      </c>
      <c r="J211" s="23">
        <f>J212</f>
        <v>1525.9</v>
      </c>
      <c r="K211" s="41">
        <v>100</v>
      </c>
    </row>
    <row r="212" spans="1:11" ht="78.75" x14ac:dyDescent="0.25">
      <c r="A212" s="24" t="s">
        <v>36</v>
      </c>
      <c r="B212" s="25" t="s">
        <v>5</v>
      </c>
      <c r="C212" s="25" t="s">
        <v>10</v>
      </c>
      <c r="D212" s="19" t="s">
        <v>31</v>
      </c>
      <c r="E212" s="25" t="s">
        <v>35</v>
      </c>
      <c r="F212" s="19" t="s">
        <v>7</v>
      </c>
      <c r="G212" s="25" t="s">
        <v>34</v>
      </c>
      <c r="H212" s="25" t="s">
        <v>2</v>
      </c>
      <c r="I212" s="5">
        <v>1525.9</v>
      </c>
      <c r="J212" s="6">
        <v>1525.9</v>
      </c>
      <c r="K212" s="42">
        <v>100</v>
      </c>
    </row>
    <row r="213" spans="1:11" ht="31.5" x14ac:dyDescent="0.25">
      <c r="A213" s="20" t="s">
        <v>33</v>
      </c>
      <c r="B213" s="21" t="s">
        <v>5</v>
      </c>
      <c r="C213" s="21" t="s">
        <v>10</v>
      </c>
      <c r="D213" s="22" t="s">
        <v>31</v>
      </c>
      <c r="E213" s="21" t="s">
        <v>30</v>
      </c>
      <c r="F213" s="22" t="s">
        <v>7</v>
      </c>
      <c r="G213" s="21" t="s">
        <v>3</v>
      </c>
      <c r="H213" s="21" t="s">
        <v>2</v>
      </c>
      <c r="I213" s="7">
        <v>103250</v>
      </c>
      <c r="J213" s="23">
        <f>J214</f>
        <v>103250</v>
      </c>
      <c r="K213" s="41">
        <v>100</v>
      </c>
    </row>
    <row r="214" spans="1:11" ht="47.25" x14ac:dyDescent="0.25">
      <c r="A214" s="24" t="s">
        <v>32</v>
      </c>
      <c r="B214" s="25" t="s">
        <v>5</v>
      </c>
      <c r="C214" s="25" t="s">
        <v>10</v>
      </c>
      <c r="D214" s="19" t="s">
        <v>31</v>
      </c>
      <c r="E214" s="25" t="s">
        <v>30</v>
      </c>
      <c r="F214" s="19" t="s">
        <v>7</v>
      </c>
      <c r="G214" s="25" t="s">
        <v>29</v>
      </c>
      <c r="H214" s="25" t="s">
        <v>2</v>
      </c>
      <c r="I214" s="5">
        <v>103250</v>
      </c>
      <c r="J214" s="6">
        <v>103250</v>
      </c>
      <c r="K214" s="42">
        <v>100</v>
      </c>
    </row>
    <row r="215" spans="1:11" ht="63" x14ac:dyDescent="0.25">
      <c r="A215" s="20" t="s">
        <v>28</v>
      </c>
      <c r="B215" s="21" t="s">
        <v>5</v>
      </c>
      <c r="C215" s="21" t="s">
        <v>10</v>
      </c>
      <c r="D215" s="22" t="s">
        <v>22</v>
      </c>
      <c r="E215" s="21" t="s">
        <v>4</v>
      </c>
      <c r="F215" s="22" t="s">
        <v>11</v>
      </c>
      <c r="G215" s="21" t="s">
        <v>3</v>
      </c>
      <c r="H215" s="21" t="s">
        <v>5</v>
      </c>
      <c r="I215" s="7">
        <v>8932.3984199999995</v>
      </c>
      <c r="J215" s="23">
        <f>J216+J217+J218</f>
        <v>4595.0508</v>
      </c>
      <c r="K215" s="41">
        <v>51.44</v>
      </c>
    </row>
    <row r="216" spans="1:11" ht="31.5" x14ac:dyDescent="0.25">
      <c r="A216" s="24" t="s">
        <v>27</v>
      </c>
      <c r="B216" s="25" t="s">
        <v>5</v>
      </c>
      <c r="C216" s="25" t="s">
        <v>10</v>
      </c>
      <c r="D216" s="19" t="s">
        <v>22</v>
      </c>
      <c r="E216" s="25" t="s">
        <v>26</v>
      </c>
      <c r="F216" s="19" t="s">
        <v>7</v>
      </c>
      <c r="G216" s="25" t="s">
        <v>3</v>
      </c>
      <c r="H216" s="25" t="s">
        <v>2</v>
      </c>
      <c r="I216" s="5">
        <v>917.56799999999998</v>
      </c>
      <c r="J216" s="6">
        <v>1895.3503499999999</v>
      </c>
      <c r="K216" s="42">
        <v>206.56</v>
      </c>
    </row>
    <row r="217" spans="1:11" ht="31.5" x14ac:dyDescent="0.25">
      <c r="A217" s="24" t="s">
        <v>25</v>
      </c>
      <c r="B217" s="25" t="s">
        <v>5</v>
      </c>
      <c r="C217" s="25" t="s">
        <v>10</v>
      </c>
      <c r="D217" s="19" t="s">
        <v>22</v>
      </c>
      <c r="E217" s="25" t="s">
        <v>24</v>
      </c>
      <c r="F217" s="19" t="s">
        <v>7</v>
      </c>
      <c r="G217" s="25" t="s">
        <v>3</v>
      </c>
      <c r="H217" s="25" t="s">
        <v>2</v>
      </c>
      <c r="I217" s="5">
        <v>3528.4817600000001</v>
      </c>
      <c r="J217" s="6">
        <v>2028.3517899999999</v>
      </c>
      <c r="K217" s="42">
        <v>57.49</v>
      </c>
    </row>
    <row r="218" spans="1:11" ht="31.5" x14ac:dyDescent="0.25">
      <c r="A218" s="24" t="s">
        <v>23</v>
      </c>
      <c r="B218" s="25" t="s">
        <v>5</v>
      </c>
      <c r="C218" s="25" t="s">
        <v>10</v>
      </c>
      <c r="D218" s="19" t="s">
        <v>22</v>
      </c>
      <c r="E218" s="25" t="s">
        <v>21</v>
      </c>
      <c r="F218" s="19" t="s">
        <v>7</v>
      </c>
      <c r="G218" s="25" t="s">
        <v>3</v>
      </c>
      <c r="H218" s="25" t="s">
        <v>2</v>
      </c>
      <c r="I218" s="5">
        <v>4486.3486599999997</v>
      </c>
      <c r="J218" s="6">
        <v>671.34866</v>
      </c>
      <c r="K218" s="42">
        <v>14.96</v>
      </c>
    </row>
    <row r="219" spans="1:11" ht="47.25" x14ac:dyDescent="0.25">
      <c r="A219" s="20" t="s">
        <v>20</v>
      </c>
      <c r="B219" s="21" t="s">
        <v>5</v>
      </c>
      <c r="C219" s="21" t="s">
        <v>10</v>
      </c>
      <c r="D219" s="22" t="s">
        <v>9</v>
      </c>
      <c r="E219" s="21" t="s">
        <v>4</v>
      </c>
      <c r="F219" s="22" t="s">
        <v>11</v>
      </c>
      <c r="G219" s="21" t="s">
        <v>3</v>
      </c>
      <c r="H219" s="21" t="s">
        <v>5</v>
      </c>
      <c r="I219" s="7">
        <v>-11599.882750000001</v>
      </c>
      <c r="J219" s="23">
        <f>J220+J221+J222+J223+J224+J225</f>
        <v>-9936.0216099999998</v>
      </c>
      <c r="K219" s="41">
        <v>85.66</v>
      </c>
    </row>
    <row r="220" spans="1:11" ht="31.5" x14ac:dyDescent="0.25">
      <c r="A220" s="24" t="s">
        <v>18</v>
      </c>
      <c r="B220" s="25" t="s">
        <v>5</v>
      </c>
      <c r="C220" s="25" t="s">
        <v>10</v>
      </c>
      <c r="D220" s="19" t="s">
        <v>9</v>
      </c>
      <c r="E220" s="25" t="s">
        <v>17</v>
      </c>
      <c r="F220" s="19" t="s">
        <v>7</v>
      </c>
      <c r="G220" s="25" t="s">
        <v>3</v>
      </c>
      <c r="H220" s="25" t="s">
        <v>2</v>
      </c>
      <c r="I220" s="5">
        <v>-575.04272000000003</v>
      </c>
      <c r="J220" s="6">
        <v>-575.04272000000003</v>
      </c>
      <c r="K220" s="42">
        <v>100</v>
      </c>
    </row>
    <row r="221" spans="1:11" ht="94.5" x14ac:dyDescent="0.25">
      <c r="A221" s="24" t="s">
        <v>15</v>
      </c>
      <c r="B221" s="25" t="s">
        <v>5</v>
      </c>
      <c r="C221" s="25" t="s">
        <v>10</v>
      </c>
      <c r="D221" s="19" t="s">
        <v>9</v>
      </c>
      <c r="E221" s="25" t="s">
        <v>14</v>
      </c>
      <c r="F221" s="19" t="s">
        <v>7</v>
      </c>
      <c r="G221" s="25" t="s">
        <v>3</v>
      </c>
      <c r="H221" s="25" t="s">
        <v>2</v>
      </c>
      <c r="I221" s="5">
        <v>-1591.07151</v>
      </c>
      <c r="J221" s="6">
        <v>0</v>
      </c>
      <c r="K221" s="42">
        <v>0</v>
      </c>
    </row>
    <row r="222" spans="1:11" ht="47.25" x14ac:dyDescent="0.25">
      <c r="A222" s="24" t="s">
        <v>13</v>
      </c>
      <c r="B222" s="25" t="s">
        <v>5</v>
      </c>
      <c r="C222" s="25" t="s">
        <v>10</v>
      </c>
      <c r="D222" s="19" t="s">
        <v>9</v>
      </c>
      <c r="E222" s="25" t="s">
        <v>12</v>
      </c>
      <c r="F222" s="19" t="s">
        <v>7</v>
      </c>
      <c r="G222" s="25" t="s">
        <v>3</v>
      </c>
      <c r="H222" s="25" t="s">
        <v>2</v>
      </c>
      <c r="I222" s="5">
        <v>-1</v>
      </c>
      <c r="J222" s="6">
        <v>0</v>
      </c>
      <c r="K222" s="42">
        <v>0</v>
      </c>
    </row>
    <row r="223" spans="1:11" ht="47.25" x14ac:dyDescent="0.25">
      <c r="A223" s="24" t="s">
        <v>449</v>
      </c>
      <c r="B223" s="28" t="s">
        <v>5</v>
      </c>
      <c r="C223" s="28" t="s">
        <v>10</v>
      </c>
      <c r="D223" s="29" t="s">
        <v>9</v>
      </c>
      <c r="E223" s="28" t="s">
        <v>64</v>
      </c>
      <c r="F223" s="29" t="s">
        <v>7</v>
      </c>
      <c r="G223" s="28" t="s">
        <v>3</v>
      </c>
      <c r="H223" s="28" t="s">
        <v>2</v>
      </c>
      <c r="I223" s="5">
        <v>0</v>
      </c>
      <c r="J223" s="6">
        <v>-39.905670000000001</v>
      </c>
      <c r="K223" s="42" t="s">
        <v>450</v>
      </c>
    </row>
    <row r="224" spans="1:11" ht="94.5" x14ac:dyDescent="0.25">
      <c r="A224" s="24" t="s">
        <v>448</v>
      </c>
      <c r="B224" s="28" t="s">
        <v>5</v>
      </c>
      <c r="C224" s="28" t="s">
        <v>10</v>
      </c>
      <c r="D224" s="29" t="s">
        <v>9</v>
      </c>
      <c r="E224" s="28" t="s">
        <v>46</v>
      </c>
      <c r="F224" s="29" t="s">
        <v>7</v>
      </c>
      <c r="G224" s="28" t="s">
        <v>3</v>
      </c>
      <c r="H224" s="28" t="s">
        <v>2</v>
      </c>
      <c r="I224" s="5">
        <v>0</v>
      </c>
      <c r="J224" s="6">
        <v>-1591.07151</v>
      </c>
      <c r="K224" s="42" t="s">
        <v>450</v>
      </c>
    </row>
    <row r="225" spans="1:11" ht="47.25" x14ac:dyDescent="0.25">
      <c r="A225" s="36" t="s">
        <v>6</v>
      </c>
      <c r="B225" s="37" t="s">
        <v>5</v>
      </c>
      <c r="C225" s="37" t="s">
        <v>10</v>
      </c>
      <c r="D225" s="38" t="s">
        <v>9</v>
      </c>
      <c r="E225" s="37" t="s">
        <v>8</v>
      </c>
      <c r="F225" s="38" t="s">
        <v>7</v>
      </c>
      <c r="G225" s="37" t="s">
        <v>3</v>
      </c>
      <c r="H225" s="37" t="s">
        <v>2</v>
      </c>
      <c r="I225" s="4">
        <v>-9432.7685199999996</v>
      </c>
      <c r="J225" s="39">
        <v>-7730.0017099999995</v>
      </c>
      <c r="K225" s="44">
        <v>81.95</v>
      </c>
    </row>
    <row r="226" spans="1:11" x14ac:dyDescent="0.25">
      <c r="A226" s="9" t="s">
        <v>0</v>
      </c>
      <c r="B226" s="9"/>
      <c r="C226" s="9"/>
      <c r="D226" s="18"/>
      <c r="E226" s="9"/>
      <c r="F226" s="18"/>
      <c r="G226" s="9"/>
      <c r="H226" s="9"/>
      <c r="I226" s="10">
        <v>22547108.075989999</v>
      </c>
      <c r="J226" s="11">
        <f>J94+J15</f>
        <v>22174169.078919999</v>
      </c>
      <c r="K226" s="45">
        <v>98.35</v>
      </c>
    </row>
    <row r="227" spans="1:11" x14ac:dyDescent="0.25">
      <c r="A227" s="16"/>
      <c r="B227" s="16"/>
      <c r="C227" s="16"/>
      <c r="D227" s="16"/>
      <c r="E227" s="16"/>
      <c r="F227" s="16"/>
      <c r="G227" s="16"/>
      <c r="H227" s="16"/>
      <c r="I227" s="16"/>
      <c r="J227" s="16"/>
      <c r="K227" s="12"/>
    </row>
    <row r="228" spans="1:11" x14ac:dyDescent="0.25">
      <c r="A228" s="16"/>
      <c r="B228" s="16"/>
      <c r="C228" s="16"/>
      <c r="D228" s="16"/>
      <c r="E228" s="3"/>
      <c r="F228" s="16"/>
      <c r="G228" s="3"/>
      <c r="H228" s="3"/>
      <c r="I228" s="3"/>
      <c r="J228" s="3"/>
      <c r="K228" s="12"/>
    </row>
    <row r="229" spans="1:11" x14ac:dyDescent="0.25">
      <c r="A229" s="16"/>
      <c r="B229" s="16"/>
      <c r="C229" s="16"/>
      <c r="D229" s="16"/>
      <c r="E229" s="3"/>
      <c r="F229" s="16"/>
      <c r="G229" s="3"/>
      <c r="H229" s="3"/>
      <c r="I229" s="3"/>
      <c r="J229" s="3"/>
      <c r="K229" s="12"/>
    </row>
    <row r="230" spans="1:11" x14ac:dyDescent="0.25">
      <c r="A230" s="16"/>
      <c r="B230" s="16"/>
      <c r="C230" s="16"/>
      <c r="D230" s="16"/>
      <c r="E230" s="16"/>
      <c r="F230" s="16"/>
      <c r="G230" s="16"/>
      <c r="H230" s="16"/>
      <c r="I230" s="16"/>
      <c r="J230" s="16"/>
      <c r="K230" s="12"/>
    </row>
  </sheetData>
  <mergeCells count="14">
    <mergeCell ref="B14:H14"/>
    <mergeCell ref="G12:G13"/>
    <mergeCell ref="H12:H13"/>
    <mergeCell ref="C12:C13"/>
    <mergeCell ref="D12:D13"/>
    <mergeCell ref="E12:E13"/>
    <mergeCell ref="F12:F13"/>
    <mergeCell ref="A8:K8"/>
    <mergeCell ref="I11:I13"/>
    <mergeCell ref="K11:K13"/>
    <mergeCell ref="J11:J13"/>
    <mergeCell ref="A11:A13"/>
    <mergeCell ref="B11:H11"/>
    <mergeCell ref="B12:B13"/>
  </mergeCells>
  <pageMargins left="0.78740157480314965" right="0.39370078740157483" top="0.39370078740157483" bottom="0.39370078740157483" header="0" footer="0"/>
  <pageSetup paperSize="9" scale="44" firstPageNumber="3" fitToHeight="0"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vt:lpstr>
      <vt:lpstr>'1'!Заголовки_для_печати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Рябова Валерия Альбертовна</dc:creator>
  <cp:lastModifiedBy>Фарбер Анастасия Сергеевна</cp:lastModifiedBy>
  <cp:lastPrinted>2025-03-17T00:12:44Z</cp:lastPrinted>
  <dcterms:created xsi:type="dcterms:W3CDTF">2025-02-23T22:49:52Z</dcterms:created>
  <dcterms:modified xsi:type="dcterms:W3CDTF">2025-03-17T00:12:50Z</dcterms:modified>
</cp:coreProperties>
</file>