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1 дело 04-03-12 Материалы к отчетам об исполнении бюджета\Отчеты за 2024 год\"/>
    </mc:Choice>
  </mc:AlternateContent>
  <bookViews>
    <workbookView xWindow="0" yWindow="0" windowWidth="21570" windowHeight="10215"/>
  </bookViews>
  <sheets>
    <sheet name="18" sheetId="1" r:id="rId1"/>
  </sheets>
  <definedNames>
    <definedName name="_xlnm.Print_Titles" localSheetId="0">'18'!$11:$14</definedName>
    <definedName name="_xlnm.Print_Area" localSheetId="0">'18'!$A$1:$I$65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35" i="1"/>
  <c r="G51" i="1" l="1"/>
  <c r="G59" i="1" l="1"/>
  <c r="G48" i="1"/>
  <c r="H48" i="1"/>
  <c r="H59" i="1"/>
  <c r="G22" i="1"/>
  <c r="G55" i="1" l="1"/>
  <c r="G35" i="1" l="1"/>
  <c r="G53" i="1"/>
  <c r="H57" i="1" l="1"/>
  <c r="H55" i="1"/>
  <c r="H53" i="1"/>
  <c r="H60" i="1"/>
  <c r="H63" i="1" l="1"/>
  <c r="H62" i="1" l="1"/>
  <c r="H47" i="1"/>
  <c r="H22" i="1"/>
  <c r="H16" i="1"/>
  <c r="H46" i="1" l="1"/>
  <c r="H65" i="1" l="1"/>
  <c r="H41" i="1"/>
  <c r="G41" i="1"/>
  <c r="G64" i="1" l="1"/>
  <c r="G63" i="1" l="1"/>
  <c r="G62" i="1" l="1"/>
  <c r="G46" i="1" l="1"/>
  <c r="G47" i="1"/>
  <c r="G65" i="1" l="1"/>
</calcChain>
</file>

<file path=xl/sharedStrings.xml><?xml version="1.0" encoding="utf-8"?>
<sst xmlns="http://schemas.openxmlformats.org/spreadsheetml/2006/main" count="161" uniqueCount="107">
  <si>
    <t>ИТОГО РАСХОДОВ:</t>
  </si>
  <si>
    <t>000</t>
  </si>
  <si>
    <t/>
  </si>
  <si>
    <t>244</t>
  </si>
  <si>
    <t>Прочая закупка товаров, работ и услуг</t>
  </si>
  <si>
    <t>0610202130</t>
  </si>
  <si>
    <t>Содержание автомобильных дорог общего пользования местного значения</t>
  </si>
  <si>
    <t>Бюджетные инвестиции в объекты капитального строительства государственной (муниципальной) собственности</t>
  </si>
  <si>
    <t>Дорожное хозяйство (дорожные фонды)</t>
  </si>
  <si>
    <t>Вид расходов</t>
  </si>
  <si>
    <t>Целевая статья</t>
  </si>
  <si>
    <t>Раздел, Подраздел</t>
  </si>
  <si>
    <t>Код мин-ва, ведомства</t>
  </si>
  <si>
    <t>Плановые назначения на 2025 год</t>
  </si>
  <si>
    <t>Плановые назначения на 2024 год</t>
  </si>
  <si>
    <t xml:space="preserve">Код бюджетной классификации </t>
  </si>
  <si>
    <t>Наименование</t>
  </si>
  <si>
    <t>ИТОГО ДОХОДОВ:</t>
  </si>
  <si>
    <t>00000</t>
  </si>
  <si>
    <t>04 7172 150</t>
  </si>
  <si>
    <t>45393</t>
  </si>
  <si>
    <t>202</t>
  </si>
  <si>
    <t>907</t>
  </si>
  <si>
    <t>20077</t>
  </si>
  <si>
    <t>00 0000 000</t>
  </si>
  <si>
    <t>200</t>
  </si>
  <si>
    <t>БЕЗВОЗМЕЗДНЫЕ ПОСТУПЛЕНИЯ</t>
  </si>
  <si>
    <t>01 0000 140</t>
  </si>
  <si>
    <t>11064</t>
  </si>
  <si>
    <t>116</t>
  </si>
  <si>
    <t>100</t>
  </si>
  <si>
    <t>НАЛОГОВЫЕ И НЕНАЛОГОВЫЕ ДОХОДЫ</t>
  </si>
  <si>
    <t>01 0000 110</t>
  </si>
  <si>
    <t>02261</t>
  </si>
  <si>
    <t>103</t>
  </si>
  <si>
    <t>182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</si>
  <si>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</si>
  <si>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</si>
  <si>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</si>
  <si>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</si>
  <si>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</si>
  <si>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</si>
  <si>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</si>
  <si>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Элемент, группа подвида, аналитическая группа</t>
  </si>
  <si>
    <t>Статья и подстатья</t>
  </si>
  <si>
    <t>Группа, подгруппа</t>
  </si>
  <si>
    <t>Администратор</t>
  </si>
  <si>
    <t>Коды классификации доходов</t>
  </si>
  <si>
    <t>Наименование показателей</t>
  </si>
  <si>
    <t>№</t>
  </si>
  <si>
    <t>1.</t>
  </si>
  <si>
    <t>1.1</t>
  </si>
  <si>
    <t>1.2</t>
  </si>
  <si>
    <t>2.</t>
  </si>
  <si>
    <t>2.1</t>
  </si>
  <si>
    <t>1</t>
  </si>
  <si>
    <t>3.</t>
  </si>
  <si>
    <t>3.1</t>
  </si>
  <si>
    <t>к Решению Городской Думы</t>
  </si>
  <si>
    <t>Петропавловск-Камчатского городского округа</t>
  </si>
  <si>
    <t>тыс. рублей</t>
  </si>
  <si>
    <t>ДОХОДЫ</t>
  </si>
  <si>
    <t xml:space="preserve">Статья </t>
  </si>
  <si>
    <t xml:space="preserve">Вид </t>
  </si>
  <si>
    <t>ИСТОЧНИКИ</t>
  </si>
  <si>
    <t>Изменение остатков средств на счетах по учету средств бюджетов</t>
  </si>
  <si>
    <t>0105</t>
  </si>
  <si>
    <t>000000</t>
  </si>
  <si>
    <t>0000000</t>
  </si>
  <si>
    <t>ИТОГО ИСТОЧНИКОВ:</t>
  </si>
  <si>
    <t>РАСХОДЫ</t>
  </si>
  <si>
    <t>Управление дорожного хозяйства, транспорта и благоустройства администрации Петропавловск-Камчатского городского округа - муниципальное учреждение</t>
  </si>
  <si>
    <t>За счет средств краевого бюджета</t>
  </si>
  <si>
    <t>За счет средств местного бюджета</t>
  </si>
  <si>
    <t>Плановые назначения на 2026 год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</si>
  <si>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</si>
  <si>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Дорога местного значения от ул. Приморская до территории ООО «Свободный порт Камчатка»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</si>
  <si>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 «Проектирование, строительство и реконструкция автомобильных дорог регионального, межмуниципального и местного значения». Субсидии местным бюджетам на проектирование, строительство и реконструкцию автомобильных дорог местного значения. Строительство примыкания к автомобильной дороге по проспекту Содружества от микрорайона «Северный»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</si>
  <si>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Система ливневой канализации по проспекту Содружества и ул. Кавказская (проектные работы)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</si>
  <si>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Объездная дорога от Петропавловского шоссе до жилого района «Северо-Восток». 2 этап - Строительство объездной дороги от проспекта Циолковского до Северо-Восточного шоссе (объезд Северо-Восточной части города) (проектные работы) (за счет средств краевого дорожного фонда)</t>
  </si>
  <si>
    <t>Субсидии на реализацию государственной программы Камчатского края «Формирование современной городской среды в Камчатском крае». Комплексы процессных мероприятий. Комплекс процессных мероприятий «Капитальный ремонт и ремонт автомобильных дорог общего пользования населенных пунктов Камчатского края (в том числе элементов улично-дорожных сетей, включая тротуары и парковки), дворовых территорий многоквартирных домов и проездов к ним». Субсидии местным бюджетам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 (за счет средств краевого дорожного фонда)</t>
  </si>
  <si>
    <t>Расходы за счет средств краевого бюджета, направленных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 (Государственная программа Камчатского края «Формирование современной городской среды в Камчатском крае»)</t>
  </si>
  <si>
    <t>061024064С</t>
  </si>
  <si>
    <t>Расходы за счет средств краевого бюджета, направленных на проектирование, строительство и реконструкцию автомобильных дорог местного значения (Государственная программа Камчатского края «Развитие транспортной системы в Камчатском крае») в рамках реализации регионального проекта «Проектирование, строительство и реконструкция автомобильных дорог регионального, межмуниципального и местного значения»</t>
  </si>
  <si>
    <t>0650Л4068Е</t>
  </si>
  <si>
    <t>Финансовое обеспечение дорожной деятельности (Иные межбюджетные трансферты на проведение капитального ремонта, ремонта автомобильных дорог Петропавловск-Камчатской агломерации)</t>
  </si>
  <si>
    <t>065R153931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</si>
  <si>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Строительство примыкания к автомобильной дороге по ул. Ломоносова от микрорайона «Северный» (проектные работы) (за счет средств краевого дорожного фонда)</t>
  </si>
  <si>
    <t>04 8532 150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</si>
  <si>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Субсидии местным бюджетам на проектирование, строительство и реконструкцию автомобильных дорог местного значения. Строительство (в том числе проектные работы)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</si>
  <si>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Автомобильная дорога от ул. Ленинская к ул. Красинцев (проектные работы)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</si>
  <si>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Королева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</si>
  <si>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Капитальный ремонт, ремонт, содержание автомобильных дорог общего пользования местного значения в Камчатском крае. Ремонт автомобильной дороги по ул. Ленинская в г. Петропавловске-Камчатском (расходы дорожного фонда за счет средств федерального бюджета)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</si>
  <si>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Субсидии местным бюджетам на реализацию мероприятий по капитальному ремонту, ремонту, содержанию автомобильных дорог общего пользования местного значения. Капитальный ремонт, ремонт, содержание автомобильных дорог общего пользования местного значения в Камчатском крае (за счет средств краевого дорожного фонда)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</si>
  <si>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</si>
  <si>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06102L5050</t>
  </si>
  <si>
    <t>Расходы за счет средств краевого бюджета, направленных на капитальный ремонт, ремонт, содержание автомобильных дорог общего пользования местного значения (Государственная программа Камчатского края «Развитие транспортной системы в Камчатском крае»)</t>
  </si>
  <si>
    <t>061024069E</t>
  </si>
  <si>
    <t>За счет средств федерального бюджета</t>
  </si>
  <si>
    <t>Межбюджетные трансферты на реализацию государственной программы Камчатского края «Развитие транспортной системы в Камчатском крае». Региональные проекты, направленные на достижение целей, показателей и решение задач национального проекта. Региональный проект «Региональная и местная дорожная сеть (Камчатский край)». Межбюджетные трансферты, передаваемые бюджетам городских округов на финансовое обеспечение дорожной деятельности (иные межбюджетные трансферты на проведение капитального ремонта, ремонта автомобильных дорог Петропавловск-Камчатской агломерации) (расходы дорожного фонда за счет средств краевого бюджета)</t>
  </si>
  <si>
    <t>Приложение 10</t>
  </si>
  <si>
    <t>от_____________ № ______-нд</t>
  </si>
  <si>
    <t>«Об исполнении бюджета Петропавловск-Камчатского</t>
  </si>
  <si>
    <t xml:space="preserve">Отчет об исполнении бюджетных ассигнований муниципального дорожного фонда Петропавловск-Камчатского городского округа за 2024 год </t>
  </si>
  <si>
    <t xml:space="preserve"> городского округа за 2024 год»</t>
  </si>
  <si>
    <t>Фактическое исполнение</t>
  </si>
  <si>
    <t>Исполнено, в процентах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</si>
</sst>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0000;[Red]\-#,##0.00000;0.00000"/>
    <numFmt numFmtId="165" formatCode="#,###,##0.00000;[Red]\-#,###,##0.00000;0.00000"/>
    <numFmt numFmtId="166" formatCode="#,###,##0.00000;[Red]\-#,###,##0.00000;0.0000"/>
    <numFmt numFmtId="167" formatCode="000;[Red]\-000;000"/>
    <numFmt numFmtId="168" formatCode="0000000000"/>
    <numFmt numFmtId="169" formatCode="0000;[Red]\-0000;"/>
    <numFmt numFmtId="170" formatCode="00\ 0000\ 000"/>
    <numFmt numFmtId="171" formatCode="_-* #,##0.00_р_._-;\-* #,##0.00_р_._-;_-* &quot;-&quot;??_р_._-;_-@_-"/>
    <numFmt numFmtId="172" formatCode="#,##0.00000"/>
    <numFmt numFmtId="173" formatCode="#,##0.00000_ ;[Red]\-#,##0.00000\ "/>
    <numFmt numFmtId="174" formatCode="#,##0.00;[Red]\-#,##0.00;0.00"/>
    <numFmt numFmtId="175" formatCode="#,###,##0.00;[Red]\-#,###,##0.00;0.0"/>
  </numFmts>
  <fonts count="6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171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134">
    <xf numFmtId="0" fontId="0" fillId="0" borderId="0" xfId="0"/>
    <xf numFmtId="4" fontId="2" fillId="0" borderId="0" xfId="3" applyNumberFormat="1" applyFont="1" applyFill="1" applyAlignment="1">
      <alignment horizontal="right"/>
    </xf>
    <xf numFmtId="0" fontId="2" fillId="0" borderId="8" xfId="4" applyNumberFormat="1" applyFont="1" applyFill="1" applyBorder="1" applyAlignment="1" applyProtection="1">
      <alignment horizontal="left" vertical="center"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4" applyNumberFormat="1" applyFont="1" applyFill="1" applyBorder="1" applyAlignment="1" applyProtection="1">
      <alignment horizontal="center" vertical="center"/>
      <protection hidden="1"/>
    </xf>
    <xf numFmtId="49" fontId="1" fillId="0" borderId="2" xfId="4" applyNumberFormat="1" applyFont="1" applyFill="1" applyBorder="1" applyAlignment="1" applyProtection="1">
      <alignment horizontal="center" vertical="center"/>
      <protection hidden="1"/>
    </xf>
    <xf numFmtId="49" fontId="2" fillId="0" borderId="9" xfId="4" applyNumberFormat="1" applyFont="1" applyFill="1" applyBorder="1" applyAlignment="1" applyProtection="1">
      <alignment horizontal="center" vertical="center"/>
      <protection hidden="1"/>
    </xf>
    <xf numFmtId="164" fontId="1" fillId="0" borderId="4" xfId="1" applyNumberFormat="1" applyFont="1" applyFill="1" applyBorder="1" applyAlignment="1" applyProtection="1">
      <alignment wrapText="1"/>
      <protection hidden="1"/>
    </xf>
    <xf numFmtId="167" fontId="1" fillId="0" borderId="4" xfId="1" applyNumberFormat="1" applyFont="1" applyFill="1" applyBorder="1" applyAlignment="1" applyProtection="1">
      <protection hidden="1"/>
    </xf>
    <xf numFmtId="169" fontId="1" fillId="0" borderId="4" xfId="1" applyNumberFormat="1" applyFont="1" applyFill="1" applyBorder="1" applyAlignment="1" applyProtection="1">
      <alignment wrapText="1"/>
      <protection hidden="1"/>
    </xf>
    <xf numFmtId="168" fontId="1" fillId="0" borderId="4" xfId="1" applyNumberFormat="1" applyFont="1" applyFill="1" applyBorder="1" applyAlignment="1" applyProtection="1">
      <alignment horizontal="right"/>
      <protection hidden="1"/>
    </xf>
    <xf numFmtId="167" fontId="1" fillId="0" borderId="4" xfId="1" applyNumberFormat="1" applyFont="1" applyFill="1" applyBorder="1" applyAlignment="1" applyProtection="1">
      <alignment horizontal="right"/>
      <protection hidden="1"/>
    </xf>
    <xf numFmtId="166" fontId="1" fillId="0" borderId="4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alignment horizontal="left" wrapText="1"/>
      <protection hidden="1"/>
    </xf>
    <xf numFmtId="166" fontId="1" fillId="0" borderId="3" xfId="0" applyNumberFormat="1" applyFont="1" applyFill="1" applyBorder="1" applyAlignment="1" applyProtection="1">
      <protection hidden="1"/>
    </xf>
    <xf numFmtId="49" fontId="2" fillId="0" borderId="1" xfId="4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left"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49" fontId="1" fillId="0" borderId="12" xfId="4" applyNumberFormat="1" applyFont="1" applyFill="1" applyBorder="1" applyAlignment="1" applyProtection="1">
      <alignment horizontal="center" vertical="center"/>
      <protection hidden="1"/>
    </xf>
    <xf numFmtId="49" fontId="1" fillId="0" borderId="5" xfId="4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/>
      <protection hidden="1"/>
    </xf>
    <xf numFmtId="164" fontId="2" fillId="0" borderId="4" xfId="0" applyNumberFormat="1" applyFont="1" applyFill="1" applyBorder="1" applyAlignment="1" applyProtection="1">
      <alignment horizontal="right" wrapText="1"/>
      <protection hidden="1"/>
    </xf>
    <xf numFmtId="0" fontId="2" fillId="0" borderId="11" xfId="0" applyNumberFormat="1" applyFont="1" applyFill="1" applyBorder="1" applyAlignment="1" applyProtection="1">
      <alignment horizontal="left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11" xfId="0" applyNumberFormat="1" applyFont="1" applyFill="1" applyBorder="1" applyAlignment="1" applyProtection="1">
      <alignment horizontal="center" vertical="center"/>
      <protection hidden="1"/>
    </xf>
    <xf numFmtId="164" fontId="2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3" xfId="0" applyNumberFormat="1" applyFont="1" applyFill="1" applyBorder="1" applyAlignment="1" applyProtection="1">
      <protection hidden="1"/>
    </xf>
    <xf numFmtId="169" fontId="1" fillId="0" borderId="3" xfId="0" applyNumberFormat="1" applyFont="1" applyFill="1" applyBorder="1" applyAlignment="1" applyProtection="1">
      <alignment wrapText="1"/>
      <protection hidden="1"/>
    </xf>
    <xf numFmtId="168" fontId="1" fillId="0" borderId="3" xfId="0" applyNumberFormat="1" applyFont="1" applyFill="1" applyBorder="1" applyAlignment="1" applyProtection="1">
      <alignment horizontal="right"/>
      <protection hidden="1"/>
    </xf>
    <xf numFmtId="167" fontId="1" fillId="0" borderId="3" xfId="0" applyNumberFormat="1" applyFont="1" applyFill="1" applyBorder="1" applyAlignment="1" applyProtection="1">
      <alignment horizontal="right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7" fontId="2" fillId="0" borderId="4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alignment wrapText="1"/>
      <protection hidden="1"/>
    </xf>
    <xf numFmtId="168" fontId="2" fillId="0" borderId="4" xfId="0" applyNumberFormat="1" applyFont="1" applyFill="1" applyBorder="1" applyAlignment="1" applyProtection="1">
      <alignment horizontal="right"/>
      <protection hidden="1"/>
    </xf>
    <xf numFmtId="167" fontId="2" fillId="0" borderId="4" xfId="0" applyNumberFormat="1" applyFont="1" applyFill="1" applyBorder="1" applyAlignment="1" applyProtection="1">
      <alignment horizontal="right"/>
      <protection hidden="1"/>
    </xf>
    <xf numFmtId="166" fontId="2" fillId="0" borderId="4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166" fontId="1" fillId="0" borderId="11" xfId="0" applyNumberFormat="1" applyFont="1" applyFill="1" applyBorder="1" applyAlignment="1" applyProtection="1">
      <protection hidden="1"/>
    </xf>
    <xf numFmtId="172" fontId="2" fillId="0" borderId="9" xfId="4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4" xfId="1" applyNumberFormat="1" applyFont="1" applyFill="1" applyBorder="1" applyAlignment="1" applyProtection="1">
      <alignment horizontal="right" wrapText="1"/>
      <protection hidden="1"/>
    </xf>
    <xf numFmtId="173" fontId="2" fillId="0" borderId="4" xfId="1" applyNumberFormat="1" applyFont="1" applyFill="1" applyBorder="1" applyAlignment="1" applyProtection="1">
      <alignment horizontal="right" wrapText="1"/>
      <protection hidden="1"/>
    </xf>
    <xf numFmtId="165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3" xfId="0" applyNumberFormat="1" applyFont="1" applyFill="1" applyBorder="1" applyAlignment="1" applyProtection="1">
      <alignment horizontal="left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3" xfId="0" applyNumberFormat="1" applyFont="1" applyFill="1" applyBorder="1" applyAlignment="1" applyProtection="1">
      <alignment horizontal="right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4" applyFont="1" applyFill="1" applyAlignment="1" applyProtection="1">
      <alignment horizontal="right"/>
      <protection hidden="1"/>
    </xf>
    <xf numFmtId="174" fontId="1" fillId="0" borderId="1" xfId="0" applyNumberFormat="1" applyFont="1" applyFill="1" applyBorder="1" applyAlignment="1" applyProtection="1">
      <alignment horizontal="right" wrapText="1"/>
      <protection hidden="1"/>
    </xf>
    <xf numFmtId="4" fontId="2" fillId="0" borderId="10" xfId="4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protection hidden="1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3" fontId="2" fillId="0" borderId="0" xfId="0" applyNumberFormat="1" applyFont="1" applyFill="1"/>
    <xf numFmtId="0" fontId="2" fillId="0" borderId="5" xfId="0" applyFont="1" applyFill="1" applyBorder="1"/>
    <xf numFmtId="0" fontId="2" fillId="0" borderId="13" xfId="0" applyFont="1" applyFill="1" applyBorder="1"/>
    <xf numFmtId="0" fontId="2" fillId="0" borderId="12" xfId="0" applyFont="1" applyFill="1" applyBorder="1"/>
    <xf numFmtId="0" fontId="2" fillId="0" borderId="1" xfId="0" applyFont="1" applyFill="1" applyBorder="1"/>
    <xf numFmtId="0" fontId="1" fillId="0" borderId="1" xfId="1" applyNumberFormat="1" applyFont="1" applyFill="1" applyBorder="1" applyAlignment="1" applyProtection="1">
      <alignment horizontal="centerContinuous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5" xfId="1" applyFont="1" applyFill="1" applyBorder="1"/>
    <xf numFmtId="0" fontId="1" fillId="0" borderId="5" xfId="0" applyFont="1" applyFill="1" applyBorder="1"/>
    <xf numFmtId="164" fontId="1" fillId="0" borderId="4" xfId="0" applyNumberFormat="1" applyFont="1" applyFill="1" applyBorder="1" applyAlignment="1" applyProtection="1">
      <alignment wrapText="1"/>
      <protection hidden="1"/>
    </xf>
    <xf numFmtId="166" fontId="1" fillId="0" borderId="4" xfId="0" applyNumberFormat="1" applyFont="1" applyFill="1" applyBorder="1" applyAlignment="1" applyProtection="1">
      <protection hidden="1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175" fontId="1" fillId="0" borderId="1" xfId="0" applyNumberFormat="1" applyFont="1" applyFill="1" applyBorder="1" applyAlignment="1" applyProtection="1">
      <protection hidden="1"/>
    </xf>
    <xf numFmtId="49" fontId="1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 applyProtection="1">
      <alignment horizontal="left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18" xfId="0" applyNumberFormat="1" applyFont="1" applyFill="1" applyBorder="1" applyAlignment="1" applyProtection="1">
      <alignment horizontal="center" vertical="center"/>
      <protection hidden="1"/>
    </xf>
    <xf numFmtId="164" fontId="2" fillId="0" borderId="18" xfId="0" applyNumberFormat="1" applyFont="1" applyFill="1" applyBorder="1" applyAlignment="1" applyProtection="1">
      <alignment horizontal="right" wrapText="1"/>
      <protection hidden="1"/>
    </xf>
    <xf numFmtId="175" fontId="1" fillId="0" borderId="19" xfId="0" applyNumberFormat="1" applyFont="1" applyFill="1" applyBorder="1" applyAlignment="1" applyProtection="1">
      <protection hidden="1"/>
    </xf>
    <xf numFmtId="175" fontId="2" fillId="0" borderId="19" xfId="0" applyNumberFormat="1" applyFont="1" applyFill="1" applyBorder="1" applyAlignment="1" applyProtection="1">
      <protection hidden="1"/>
    </xf>
    <xf numFmtId="0" fontId="2" fillId="0" borderId="20" xfId="0" applyFont="1" applyFill="1" applyBorder="1"/>
    <xf numFmtId="164" fontId="2" fillId="0" borderId="21" xfId="0" applyNumberFormat="1" applyFont="1" applyFill="1" applyBorder="1" applyAlignment="1" applyProtection="1">
      <alignment wrapText="1"/>
      <protection hidden="1"/>
    </xf>
    <xf numFmtId="167" fontId="2" fillId="0" borderId="21" xfId="0" applyNumberFormat="1" applyFont="1" applyFill="1" applyBorder="1" applyAlignment="1" applyProtection="1">
      <protection hidden="1"/>
    </xf>
    <xf numFmtId="169" fontId="2" fillId="0" borderId="21" xfId="0" applyNumberFormat="1" applyFont="1" applyFill="1" applyBorder="1" applyAlignment="1" applyProtection="1">
      <alignment wrapText="1"/>
      <protection hidden="1"/>
    </xf>
    <xf numFmtId="168" fontId="2" fillId="0" borderId="21" xfId="0" applyNumberFormat="1" applyFont="1" applyFill="1" applyBorder="1" applyAlignment="1" applyProtection="1">
      <alignment horizontal="right"/>
      <protection hidden="1"/>
    </xf>
    <xf numFmtId="167" fontId="2" fillId="0" borderId="21" xfId="0" applyNumberFormat="1" applyFont="1" applyFill="1" applyBorder="1" applyAlignment="1" applyProtection="1">
      <alignment horizontal="right"/>
      <protection hidden="1"/>
    </xf>
    <xf numFmtId="166" fontId="2" fillId="0" borderId="21" xfId="0" applyNumberFormat="1" applyFont="1" applyFill="1" applyBorder="1" applyAlignment="1" applyProtection="1">
      <protection hidden="1"/>
    </xf>
    <xf numFmtId="175" fontId="2" fillId="0" borderId="10" xfId="0" applyNumberFormat="1" applyFont="1" applyFill="1" applyBorder="1" applyAlignment="1" applyProtection="1">
      <protection hidden="1"/>
    </xf>
    <xf numFmtId="174" fontId="1" fillId="0" borderId="7" xfId="0" applyNumberFormat="1" applyFont="1" applyFill="1" applyBorder="1" applyAlignment="1" applyProtection="1">
      <alignment horizontal="right" wrapText="1"/>
      <protection hidden="1"/>
    </xf>
    <xf numFmtId="164" fontId="2" fillId="0" borderId="21" xfId="0" applyNumberFormat="1" applyFont="1" applyFill="1" applyBorder="1" applyAlignment="1" applyProtection="1">
      <alignment horizontal="right" wrapText="1"/>
      <protection hidden="1"/>
    </xf>
    <xf numFmtId="174" fontId="2" fillId="0" borderId="23" xfId="0" applyNumberFormat="1" applyFont="1" applyFill="1" applyBorder="1" applyAlignment="1" applyProtection="1">
      <alignment horizontal="right" wrapText="1"/>
      <protection hidden="1"/>
    </xf>
    <xf numFmtId="174" fontId="2" fillId="0" borderId="22" xfId="0" applyNumberFormat="1" applyFont="1" applyFill="1" applyBorder="1" applyAlignment="1" applyProtection="1">
      <alignment horizontal="right" wrapText="1"/>
      <protection hidden="1"/>
    </xf>
    <xf numFmtId="174" fontId="2" fillId="0" borderId="24" xfId="0" applyNumberFormat="1" applyFont="1" applyFill="1" applyBorder="1" applyAlignment="1" applyProtection="1">
      <alignment horizontal="right" wrapText="1"/>
      <protection hidden="1"/>
    </xf>
    <xf numFmtId="174" fontId="2" fillId="0" borderId="26" xfId="0" applyNumberFormat="1" applyFont="1" applyFill="1" applyBorder="1" applyAlignment="1" applyProtection="1">
      <alignment horizontal="right" wrapText="1"/>
      <protection hidden="1"/>
    </xf>
    <xf numFmtId="174" fontId="2" fillId="0" borderId="25" xfId="0" applyNumberFormat="1" applyFont="1" applyFill="1" applyBorder="1" applyAlignment="1" applyProtection="1">
      <alignment horizontal="right" wrapText="1"/>
      <protection hidden="1"/>
    </xf>
    <xf numFmtId="174" fontId="2" fillId="0" borderId="27" xfId="0" applyNumberFormat="1" applyFont="1" applyFill="1" applyBorder="1" applyAlignment="1" applyProtection="1">
      <alignment horizontal="right" wrapText="1"/>
      <protection hidden="1"/>
    </xf>
    <xf numFmtId="174" fontId="2" fillId="0" borderId="28" xfId="0" applyNumberFormat="1" applyFont="1" applyFill="1" applyBorder="1" applyAlignment="1" applyProtection="1">
      <alignment horizontal="right"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4" applyNumberFormat="1" applyFont="1" applyFill="1" applyBorder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6" xfId="4" applyNumberFormat="1" applyFont="1" applyFill="1" applyBorder="1" applyAlignment="1" applyProtection="1">
      <alignment horizontal="left" vertical="center"/>
      <protection hidden="1"/>
    </xf>
    <xf numFmtId="0" fontId="1" fillId="0" borderId="7" xfId="4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4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4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4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1" xfId="4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10 2" xfId="4"/>
    <cellStyle name="Обычный 2 100" xfId="5"/>
    <cellStyle name="Обычный 3" xfId="6"/>
    <cellStyle name="Обычный 3 2 4" xfId="2"/>
    <cellStyle name="Финансовый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9"/>
  <sheetViews>
    <sheetView showGridLines="0" tabSelected="1" view="pageBreakPreview" zoomScale="90" zoomScaleNormal="80" zoomScaleSheetLayoutView="90" workbookViewId="0">
      <selection activeCell="N57" sqref="N57"/>
    </sheetView>
  </sheetViews>
  <sheetFormatPr defaultRowHeight="15.75" x14ac:dyDescent="0.25"/>
  <cols>
    <col min="1" max="1" width="8.42578125" style="75" customWidth="1"/>
    <col min="2" max="2" width="83.140625" style="75" customWidth="1"/>
    <col min="3" max="3" width="13.5703125" style="75" customWidth="1"/>
    <col min="4" max="4" width="11.42578125" style="75" customWidth="1"/>
    <col min="5" max="5" width="15.7109375" style="75" customWidth="1"/>
    <col min="6" max="9" width="21.42578125" style="75" customWidth="1"/>
    <col min="10" max="207" width="9.140625" style="75" customWidth="1"/>
    <col min="208" max="16384" width="9.140625" style="75"/>
  </cols>
  <sheetData>
    <row r="1" spans="1:9" x14ac:dyDescent="0.25">
      <c r="A1" s="68"/>
      <c r="B1" s="68"/>
      <c r="C1" s="68"/>
      <c r="D1" s="68"/>
      <c r="E1" s="68"/>
      <c r="F1" s="68"/>
      <c r="G1" s="68"/>
      <c r="H1" s="68"/>
      <c r="I1" s="69" t="s">
        <v>100</v>
      </c>
    </row>
    <row r="2" spans="1:9" x14ac:dyDescent="0.25">
      <c r="A2" s="68"/>
      <c r="B2" s="68"/>
      <c r="C2" s="68"/>
      <c r="D2" s="68"/>
      <c r="E2" s="68"/>
      <c r="F2" s="68"/>
      <c r="G2" s="68"/>
      <c r="H2" s="68"/>
      <c r="I2" s="69" t="s">
        <v>58</v>
      </c>
    </row>
    <row r="3" spans="1:9" x14ac:dyDescent="0.25">
      <c r="A3" s="68"/>
      <c r="B3" s="68"/>
      <c r="C3" s="68"/>
      <c r="D3" s="68"/>
      <c r="E3" s="68"/>
      <c r="F3" s="68"/>
      <c r="G3" s="68"/>
      <c r="H3" s="68"/>
      <c r="I3" s="69" t="s">
        <v>59</v>
      </c>
    </row>
    <row r="4" spans="1:9" x14ac:dyDescent="0.25">
      <c r="A4" s="68"/>
      <c r="B4" s="68"/>
      <c r="C4" s="68"/>
      <c r="D4" s="68"/>
      <c r="E4" s="68"/>
      <c r="F4" s="68"/>
      <c r="G4" s="68"/>
      <c r="H4" s="68"/>
      <c r="I4" s="69" t="s">
        <v>101</v>
      </c>
    </row>
    <row r="5" spans="1:9" x14ac:dyDescent="0.25">
      <c r="A5" s="68"/>
      <c r="B5" s="68"/>
      <c r="C5" s="68"/>
      <c r="D5" s="68"/>
      <c r="E5" s="68"/>
      <c r="F5" s="68"/>
      <c r="G5" s="68"/>
      <c r="H5" s="68"/>
      <c r="I5" s="69" t="s">
        <v>102</v>
      </c>
    </row>
    <row r="6" spans="1:9" x14ac:dyDescent="0.25">
      <c r="A6" s="68"/>
      <c r="B6" s="68"/>
      <c r="C6" s="68"/>
      <c r="D6" s="68"/>
      <c r="E6" s="68"/>
      <c r="F6" s="68"/>
      <c r="G6" s="68"/>
      <c r="H6" s="68"/>
      <c r="I6" s="69" t="s">
        <v>104</v>
      </c>
    </row>
    <row r="7" spans="1:9" x14ac:dyDescent="0.25">
      <c r="A7" s="68"/>
      <c r="B7" s="68"/>
      <c r="C7" s="68"/>
      <c r="D7" s="68"/>
      <c r="E7" s="68"/>
      <c r="F7" s="68"/>
      <c r="G7" s="68"/>
      <c r="H7" s="68"/>
      <c r="I7" s="1"/>
    </row>
    <row r="8" spans="1:9" ht="41.25" customHeight="1" x14ac:dyDescent="0.3">
      <c r="A8" s="119" t="s">
        <v>103</v>
      </c>
      <c r="B8" s="119"/>
      <c r="C8" s="119"/>
      <c r="D8" s="119"/>
      <c r="E8" s="119"/>
      <c r="F8" s="119"/>
      <c r="G8" s="119"/>
      <c r="H8" s="119"/>
      <c r="I8" s="119"/>
    </row>
    <row r="9" spans="1:9" x14ac:dyDescent="0.25">
      <c r="A9" s="120"/>
      <c r="B9" s="120"/>
      <c r="C9" s="120"/>
      <c r="D9" s="120"/>
      <c r="E9" s="120"/>
      <c r="F9" s="120"/>
      <c r="G9" s="120"/>
      <c r="H9" s="120"/>
      <c r="I9" s="120"/>
    </row>
    <row r="10" spans="1:9" x14ac:dyDescent="0.25">
      <c r="A10" s="70"/>
      <c r="B10" s="70"/>
      <c r="C10" s="70"/>
      <c r="D10" s="70"/>
      <c r="E10" s="70"/>
      <c r="F10" s="70"/>
      <c r="G10" s="70"/>
      <c r="H10" s="70"/>
      <c r="I10" s="71" t="s">
        <v>60</v>
      </c>
    </row>
    <row r="11" spans="1:9" ht="15.75" customHeight="1" x14ac:dyDescent="0.25">
      <c r="A11" s="133" t="s">
        <v>49</v>
      </c>
      <c r="B11" s="126" t="s">
        <v>48</v>
      </c>
      <c r="C11" s="22" t="s">
        <v>47</v>
      </c>
      <c r="D11" s="22"/>
      <c r="E11" s="22"/>
      <c r="F11" s="22"/>
      <c r="G11" s="126" t="s">
        <v>14</v>
      </c>
      <c r="H11" s="127" t="s">
        <v>105</v>
      </c>
      <c r="I11" s="127" t="s">
        <v>106</v>
      </c>
    </row>
    <row r="12" spans="1:9" x14ac:dyDescent="0.25">
      <c r="A12" s="133"/>
      <c r="B12" s="126"/>
      <c r="C12" s="126" t="s">
        <v>46</v>
      </c>
      <c r="D12" s="126" t="s">
        <v>45</v>
      </c>
      <c r="E12" s="126" t="s">
        <v>44</v>
      </c>
      <c r="F12" s="126" t="s">
        <v>43</v>
      </c>
      <c r="G12" s="126"/>
      <c r="H12" s="128"/>
      <c r="I12" s="128"/>
    </row>
    <row r="13" spans="1:9" ht="60.75" customHeight="1" x14ac:dyDescent="0.25">
      <c r="A13" s="133"/>
      <c r="B13" s="126"/>
      <c r="C13" s="126"/>
      <c r="D13" s="126"/>
      <c r="E13" s="126"/>
      <c r="F13" s="126"/>
      <c r="G13" s="126"/>
      <c r="H13" s="129"/>
      <c r="I13" s="129"/>
    </row>
    <row r="14" spans="1:9" x14ac:dyDescent="0.25">
      <c r="A14" s="76">
        <v>1</v>
      </c>
      <c r="B14" s="118">
        <v>2</v>
      </c>
      <c r="C14" s="118">
        <v>3</v>
      </c>
      <c r="D14" s="118">
        <v>4</v>
      </c>
      <c r="E14" s="118">
        <v>5</v>
      </c>
      <c r="F14" s="118">
        <v>6</v>
      </c>
      <c r="G14" s="118">
        <v>7</v>
      </c>
      <c r="H14" s="118">
        <v>8</v>
      </c>
      <c r="I14" s="118">
        <v>9</v>
      </c>
    </row>
    <row r="15" spans="1:9" x14ac:dyDescent="0.25">
      <c r="A15" s="77" t="s">
        <v>50</v>
      </c>
      <c r="B15" s="18" t="s">
        <v>61</v>
      </c>
      <c r="C15" s="19"/>
      <c r="D15" s="19"/>
      <c r="E15" s="19"/>
      <c r="F15" s="19"/>
      <c r="G15" s="19"/>
      <c r="H15" s="19"/>
      <c r="I15" s="19"/>
    </row>
    <row r="16" spans="1:9" x14ac:dyDescent="0.25">
      <c r="A16" s="77" t="s">
        <v>51</v>
      </c>
      <c r="B16" s="18" t="s">
        <v>31</v>
      </c>
      <c r="C16" s="60" t="s">
        <v>1</v>
      </c>
      <c r="D16" s="64" t="s">
        <v>30</v>
      </c>
      <c r="E16" s="63" t="s">
        <v>18</v>
      </c>
      <c r="F16" s="61" t="s">
        <v>24</v>
      </c>
      <c r="G16" s="62">
        <f>G17+G18+G19+G20+G21</f>
        <v>58993.352440000002</v>
      </c>
      <c r="H16" s="62">
        <f t="shared" ref="H16" si="0">H17+H18+H19+H20+H21</f>
        <v>59278.251800000005</v>
      </c>
      <c r="I16" s="72">
        <v>100.48</v>
      </c>
    </row>
    <row r="17" spans="1:9" ht="94.5" x14ac:dyDescent="0.25">
      <c r="A17" s="93"/>
      <c r="B17" s="94" t="s">
        <v>42</v>
      </c>
      <c r="C17" s="95" t="s">
        <v>35</v>
      </c>
      <c r="D17" s="95" t="s">
        <v>34</v>
      </c>
      <c r="E17" s="96" t="s">
        <v>41</v>
      </c>
      <c r="F17" s="97" t="s">
        <v>32</v>
      </c>
      <c r="G17" s="98">
        <v>30520.2</v>
      </c>
      <c r="H17" s="98">
        <v>30606.99872</v>
      </c>
      <c r="I17" s="112">
        <v>100.28</v>
      </c>
    </row>
    <row r="18" spans="1:9" ht="110.25" x14ac:dyDescent="0.25">
      <c r="A18" s="79"/>
      <c r="B18" s="23" t="s">
        <v>40</v>
      </c>
      <c r="C18" s="24" t="s">
        <v>35</v>
      </c>
      <c r="D18" s="24" t="s">
        <v>34</v>
      </c>
      <c r="E18" s="25" t="s">
        <v>39</v>
      </c>
      <c r="F18" s="26" t="s">
        <v>32</v>
      </c>
      <c r="G18" s="27">
        <v>149.80000000000001</v>
      </c>
      <c r="H18" s="27">
        <v>176.84325999999999</v>
      </c>
      <c r="I18" s="113">
        <v>118.05</v>
      </c>
    </row>
    <row r="19" spans="1:9" ht="94.5" x14ac:dyDescent="0.25">
      <c r="A19" s="79"/>
      <c r="B19" s="23" t="s">
        <v>38</v>
      </c>
      <c r="C19" s="24" t="s">
        <v>35</v>
      </c>
      <c r="D19" s="24" t="s">
        <v>34</v>
      </c>
      <c r="E19" s="25" t="s">
        <v>37</v>
      </c>
      <c r="F19" s="26" t="s">
        <v>32</v>
      </c>
      <c r="G19" s="27">
        <v>32088</v>
      </c>
      <c r="H19" s="27">
        <v>31790.58929</v>
      </c>
      <c r="I19" s="114">
        <v>99.07</v>
      </c>
    </row>
    <row r="20" spans="1:9" ht="94.5" x14ac:dyDescent="0.25">
      <c r="A20" s="79"/>
      <c r="B20" s="23" t="s">
        <v>36</v>
      </c>
      <c r="C20" s="24" t="s">
        <v>35</v>
      </c>
      <c r="D20" s="24" t="s">
        <v>34</v>
      </c>
      <c r="E20" s="25" t="s">
        <v>33</v>
      </c>
      <c r="F20" s="26" t="s">
        <v>32</v>
      </c>
      <c r="G20" s="27">
        <v>-3800</v>
      </c>
      <c r="H20" s="27">
        <v>-3331.5319100000002</v>
      </c>
      <c r="I20" s="113">
        <v>87.67</v>
      </c>
    </row>
    <row r="21" spans="1:9" ht="47.25" x14ac:dyDescent="0.25">
      <c r="A21" s="80"/>
      <c r="B21" s="28" t="s">
        <v>75</v>
      </c>
      <c r="C21" s="29" t="s">
        <v>22</v>
      </c>
      <c r="D21" s="29" t="s">
        <v>29</v>
      </c>
      <c r="E21" s="30" t="s">
        <v>28</v>
      </c>
      <c r="F21" s="31" t="s">
        <v>27</v>
      </c>
      <c r="G21" s="32">
        <v>35.352440000000001</v>
      </c>
      <c r="H21" s="32">
        <v>35.352440000000001</v>
      </c>
      <c r="I21" s="111">
        <v>100</v>
      </c>
    </row>
    <row r="22" spans="1:9" x14ac:dyDescent="0.25">
      <c r="A22" s="77" t="s">
        <v>52</v>
      </c>
      <c r="B22" s="18" t="s">
        <v>26</v>
      </c>
      <c r="C22" s="66" t="s">
        <v>22</v>
      </c>
      <c r="D22" s="66" t="s">
        <v>25</v>
      </c>
      <c r="E22" s="65" t="s">
        <v>18</v>
      </c>
      <c r="F22" s="61" t="s">
        <v>24</v>
      </c>
      <c r="G22" s="62">
        <f>SUM(G23:G34)</f>
        <v>1076251.74994</v>
      </c>
      <c r="H22" s="62">
        <f>SUM(H23:H34)</f>
        <v>941797.34044000006</v>
      </c>
      <c r="I22" s="109">
        <v>87.5</v>
      </c>
    </row>
    <row r="23" spans="1:9" ht="126" x14ac:dyDescent="0.25">
      <c r="A23" s="81"/>
      <c r="B23" s="55" t="s">
        <v>76</v>
      </c>
      <c r="C23" s="56" t="s">
        <v>22</v>
      </c>
      <c r="D23" s="56" t="s">
        <v>21</v>
      </c>
      <c r="E23" s="57" t="s">
        <v>23</v>
      </c>
      <c r="F23" s="58">
        <v>47522150</v>
      </c>
      <c r="G23" s="59">
        <v>15000</v>
      </c>
      <c r="H23" s="59">
        <v>4495.0881900000004</v>
      </c>
      <c r="I23" s="116">
        <v>29.96</v>
      </c>
    </row>
    <row r="24" spans="1:9" ht="126" x14ac:dyDescent="0.25">
      <c r="A24" s="79"/>
      <c r="B24" s="23" t="s">
        <v>77</v>
      </c>
      <c r="C24" s="24" t="s">
        <v>22</v>
      </c>
      <c r="D24" s="24" t="s">
        <v>21</v>
      </c>
      <c r="E24" s="25" t="s">
        <v>23</v>
      </c>
      <c r="F24" s="26">
        <v>48482150</v>
      </c>
      <c r="G24" s="27">
        <v>3491.46425</v>
      </c>
      <c r="H24" s="27">
        <v>535.09792000000004</v>
      </c>
      <c r="I24" s="117">
        <v>15.32</v>
      </c>
    </row>
    <row r="25" spans="1:9" ht="126" x14ac:dyDescent="0.25">
      <c r="A25" s="79"/>
      <c r="B25" s="23" t="s">
        <v>78</v>
      </c>
      <c r="C25" s="24" t="s">
        <v>22</v>
      </c>
      <c r="D25" s="24" t="s">
        <v>21</v>
      </c>
      <c r="E25" s="25">
        <v>20077</v>
      </c>
      <c r="F25" s="26">
        <v>48492150</v>
      </c>
      <c r="G25" s="27">
        <v>3360.2512400000001</v>
      </c>
      <c r="H25" s="27">
        <v>0</v>
      </c>
      <c r="I25" s="113">
        <v>0</v>
      </c>
    </row>
    <row r="26" spans="1:9" ht="157.5" x14ac:dyDescent="0.25">
      <c r="A26" s="79"/>
      <c r="B26" s="23" t="s">
        <v>79</v>
      </c>
      <c r="C26" s="24">
        <v>907</v>
      </c>
      <c r="D26" s="24">
        <v>202</v>
      </c>
      <c r="E26" s="25">
        <v>20077</v>
      </c>
      <c r="F26" s="26">
        <v>48512150</v>
      </c>
      <c r="G26" s="27">
        <v>38482.667710000002</v>
      </c>
      <c r="H26" s="27">
        <v>0</v>
      </c>
      <c r="I26" s="114">
        <v>0</v>
      </c>
    </row>
    <row r="27" spans="1:9" ht="126" x14ac:dyDescent="0.25">
      <c r="A27" s="79"/>
      <c r="B27" s="48" t="s">
        <v>87</v>
      </c>
      <c r="C27" s="49" t="s">
        <v>22</v>
      </c>
      <c r="D27" s="49" t="s">
        <v>21</v>
      </c>
      <c r="E27" s="50" t="s">
        <v>23</v>
      </c>
      <c r="F27" s="51" t="s">
        <v>88</v>
      </c>
      <c r="G27" s="52">
        <v>4589.0177199999998</v>
      </c>
      <c r="H27" s="53">
        <v>0</v>
      </c>
      <c r="I27" s="117">
        <v>0</v>
      </c>
    </row>
    <row r="28" spans="1:9" ht="157.5" x14ac:dyDescent="0.25">
      <c r="A28" s="79"/>
      <c r="B28" s="48" t="s">
        <v>89</v>
      </c>
      <c r="C28" s="49">
        <v>907</v>
      </c>
      <c r="D28" s="49">
        <v>202</v>
      </c>
      <c r="E28" s="50">
        <v>20077</v>
      </c>
      <c r="F28" s="51">
        <v>48582150</v>
      </c>
      <c r="G28" s="52">
        <v>1000</v>
      </c>
      <c r="H28" s="53">
        <v>0</v>
      </c>
      <c r="I28" s="117">
        <v>0</v>
      </c>
    </row>
    <row r="29" spans="1:9" ht="126" x14ac:dyDescent="0.25">
      <c r="A29" s="79"/>
      <c r="B29" s="48" t="s">
        <v>90</v>
      </c>
      <c r="C29" s="49">
        <v>907</v>
      </c>
      <c r="D29" s="49">
        <v>202</v>
      </c>
      <c r="E29" s="50">
        <v>20077</v>
      </c>
      <c r="F29" s="51">
        <v>48592150</v>
      </c>
      <c r="G29" s="52">
        <v>4925.9392200000002</v>
      </c>
      <c r="H29" s="53">
        <v>0</v>
      </c>
      <c r="I29" s="113">
        <v>0</v>
      </c>
    </row>
    <row r="30" spans="1:9" ht="173.25" x14ac:dyDescent="0.25">
      <c r="A30" s="79"/>
      <c r="B30" s="48" t="s">
        <v>91</v>
      </c>
      <c r="C30" s="49">
        <v>907</v>
      </c>
      <c r="D30" s="49">
        <v>202</v>
      </c>
      <c r="E30" s="50">
        <v>20077</v>
      </c>
      <c r="F30" s="51">
        <v>48612150</v>
      </c>
      <c r="G30" s="52">
        <v>67230.059980000005</v>
      </c>
      <c r="H30" s="53">
        <v>0</v>
      </c>
      <c r="I30" s="114">
        <v>0</v>
      </c>
    </row>
    <row r="31" spans="1:9" ht="173.25" x14ac:dyDescent="0.25">
      <c r="A31" s="79"/>
      <c r="B31" s="48" t="s">
        <v>92</v>
      </c>
      <c r="C31" s="49">
        <v>907</v>
      </c>
      <c r="D31" s="49">
        <v>202</v>
      </c>
      <c r="E31" s="50">
        <v>25505</v>
      </c>
      <c r="F31" s="51">
        <v>48631150</v>
      </c>
      <c r="G31" s="52">
        <v>245709.1</v>
      </c>
      <c r="H31" s="53">
        <v>245632.04929</v>
      </c>
      <c r="I31" s="113">
        <v>99.96</v>
      </c>
    </row>
    <row r="32" spans="1:9" ht="141.75" x14ac:dyDescent="0.25">
      <c r="A32" s="79"/>
      <c r="B32" s="48" t="s">
        <v>93</v>
      </c>
      <c r="C32" s="49">
        <v>907</v>
      </c>
      <c r="D32" s="49">
        <v>202</v>
      </c>
      <c r="E32" s="50">
        <v>29999</v>
      </c>
      <c r="F32" s="51">
        <v>47632150</v>
      </c>
      <c r="G32" s="52">
        <v>1066.8261399999999</v>
      </c>
      <c r="H32" s="53">
        <v>1066.8261399999999</v>
      </c>
      <c r="I32" s="114">
        <v>100</v>
      </c>
    </row>
    <row r="33" spans="1:9" ht="157.5" x14ac:dyDescent="0.25">
      <c r="A33" s="79"/>
      <c r="B33" s="23" t="s">
        <v>80</v>
      </c>
      <c r="C33" s="24">
        <v>907</v>
      </c>
      <c r="D33" s="24">
        <v>202</v>
      </c>
      <c r="E33" s="25">
        <v>29999</v>
      </c>
      <c r="F33" s="26">
        <v>48152150</v>
      </c>
      <c r="G33" s="27">
        <v>68132.796570000006</v>
      </c>
      <c r="H33" s="27">
        <v>68132.796570000006</v>
      </c>
      <c r="I33" s="117">
        <v>100</v>
      </c>
    </row>
    <row r="34" spans="1:9" ht="157.5" x14ac:dyDescent="0.25">
      <c r="A34" s="79"/>
      <c r="B34" s="23" t="s">
        <v>99</v>
      </c>
      <c r="C34" s="24" t="s">
        <v>22</v>
      </c>
      <c r="D34" s="24" t="s">
        <v>21</v>
      </c>
      <c r="E34" s="25" t="s">
        <v>20</v>
      </c>
      <c r="F34" s="26" t="s">
        <v>19</v>
      </c>
      <c r="G34" s="27">
        <v>623263.62711</v>
      </c>
      <c r="H34" s="110">
        <v>621935.48233000003</v>
      </c>
      <c r="I34" s="115">
        <v>99.78</v>
      </c>
    </row>
    <row r="35" spans="1:9" x14ac:dyDescent="0.25">
      <c r="A35" s="82"/>
      <c r="B35" s="22" t="s">
        <v>17</v>
      </c>
      <c r="C35" s="22"/>
      <c r="D35" s="22"/>
      <c r="E35" s="22"/>
      <c r="F35" s="22"/>
      <c r="G35" s="54">
        <f>G22+G16</f>
        <v>1135245.1023800001</v>
      </c>
      <c r="H35" s="54">
        <f>H22+H16</f>
        <v>1001075.59224</v>
      </c>
      <c r="I35" s="72">
        <v>88.18</v>
      </c>
    </row>
    <row r="36" spans="1:9" x14ac:dyDescent="0.25">
      <c r="A36" s="121" t="s">
        <v>49</v>
      </c>
      <c r="B36" s="123" t="s">
        <v>16</v>
      </c>
      <c r="C36" s="83" t="s">
        <v>15</v>
      </c>
      <c r="D36" s="83"/>
      <c r="E36" s="83"/>
      <c r="F36" s="83"/>
      <c r="G36" s="121" t="s">
        <v>14</v>
      </c>
      <c r="H36" s="121" t="s">
        <v>105</v>
      </c>
      <c r="I36" s="121" t="s">
        <v>106</v>
      </c>
    </row>
    <row r="37" spans="1:9" ht="47.25" x14ac:dyDescent="0.25">
      <c r="A37" s="121"/>
      <c r="B37" s="123"/>
      <c r="C37" s="84" t="s">
        <v>46</v>
      </c>
      <c r="D37" s="84" t="s">
        <v>45</v>
      </c>
      <c r="E37" s="84" t="s">
        <v>62</v>
      </c>
      <c r="F37" s="84" t="s">
        <v>63</v>
      </c>
      <c r="G37" s="121"/>
      <c r="H37" s="121"/>
      <c r="I37" s="121"/>
    </row>
    <row r="38" spans="1:9" x14ac:dyDescent="0.25">
      <c r="A38" s="67">
        <v>1</v>
      </c>
      <c r="B38" s="4">
        <v>2</v>
      </c>
      <c r="C38" s="4">
        <v>3</v>
      </c>
      <c r="D38" s="4">
        <v>4</v>
      </c>
      <c r="E38" s="4">
        <v>5</v>
      </c>
      <c r="F38" s="4">
        <v>6</v>
      </c>
      <c r="G38" s="4">
        <v>7</v>
      </c>
      <c r="H38" s="4">
        <v>8</v>
      </c>
      <c r="I38" s="4">
        <v>9</v>
      </c>
    </row>
    <row r="39" spans="1:9" x14ac:dyDescent="0.25">
      <c r="A39" s="5" t="s">
        <v>53</v>
      </c>
      <c r="B39" s="124" t="s">
        <v>64</v>
      </c>
      <c r="C39" s="124"/>
      <c r="D39" s="124"/>
      <c r="E39" s="124"/>
      <c r="F39" s="124"/>
      <c r="G39" s="124"/>
      <c r="H39" s="124"/>
      <c r="I39" s="125"/>
    </row>
    <row r="40" spans="1:9" x14ac:dyDescent="0.25">
      <c r="A40" s="67" t="s">
        <v>54</v>
      </c>
      <c r="B40" s="2" t="s">
        <v>65</v>
      </c>
      <c r="C40" s="6" t="s">
        <v>1</v>
      </c>
      <c r="D40" s="6" t="s">
        <v>66</v>
      </c>
      <c r="E40" s="6" t="s">
        <v>67</v>
      </c>
      <c r="F40" s="6" t="s">
        <v>68</v>
      </c>
      <c r="G40" s="47">
        <v>1320.80702</v>
      </c>
      <c r="H40" s="47">
        <v>1320.80702</v>
      </c>
      <c r="I40" s="73">
        <v>100</v>
      </c>
    </row>
    <row r="41" spans="1:9" x14ac:dyDescent="0.25">
      <c r="A41" s="67"/>
      <c r="B41" s="122" t="s">
        <v>69</v>
      </c>
      <c r="C41" s="122"/>
      <c r="D41" s="122"/>
      <c r="E41" s="122"/>
      <c r="F41" s="122"/>
      <c r="G41" s="3">
        <f>G40</f>
        <v>1320.80702</v>
      </c>
      <c r="H41" s="3">
        <f t="shared" ref="H41" si="1">H40</f>
        <v>1320.80702</v>
      </c>
      <c r="I41" s="74">
        <v>100</v>
      </c>
    </row>
    <row r="42" spans="1:9" x14ac:dyDescent="0.25">
      <c r="A42" s="132" t="s">
        <v>49</v>
      </c>
      <c r="B42" s="130" t="s">
        <v>16</v>
      </c>
      <c r="C42" s="130" t="s">
        <v>15</v>
      </c>
      <c r="D42" s="130"/>
      <c r="E42" s="130"/>
      <c r="F42" s="130"/>
      <c r="G42" s="126" t="s">
        <v>14</v>
      </c>
      <c r="H42" s="126" t="s">
        <v>13</v>
      </c>
      <c r="I42" s="126" t="s">
        <v>74</v>
      </c>
    </row>
    <row r="43" spans="1:9" ht="47.25" x14ac:dyDescent="0.25">
      <c r="A43" s="132"/>
      <c r="B43" s="130"/>
      <c r="C43" s="65" t="s">
        <v>12</v>
      </c>
      <c r="D43" s="65" t="s">
        <v>11</v>
      </c>
      <c r="E43" s="65" t="s">
        <v>10</v>
      </c>
      <c r="F43" s="65" t="s">
        <v>9</v>
      </c>
      <c r="G43" s="126"/>
      <c r="H43" s="126"/>
      <c r="I43" s="126"/>
    </row>
    <row r="44" spans="1:9" x14ac:dyDescent="0.25">
      <c r="A44" s="15" t="s">
        <v>55</v>
      </c>
      <c r="B44" s="19">
        <v>2</v>
      </c>
      <c r="C44" s="19">
        <v>3</v>
      </c>
      <c r="D44" s="19">
        <v>4</v>
      </c>
      <c r="E44" s="19">
        <v>5</v>
      </c>
      <c r="F44" s="19">
        <v>6</v>
      </c>
      <c r="G44" s="19">
        <v>7</v>
      </c>
      <c r="H44" s="19">
        <v>8</v>
      </c>
      <c r="I44" s="19">
        <v>9</v>
      </c>
    </row>
    <row r="45" spans="1:9" x14ac:dyDescent="0.25">
      <c r="A45" s="85" t="s">
        <v>56</v>
      </c>
      <c r="B45" s="16" t="s">
        <v>70</v>
      </c>
      <c r="C45" s="17"/>
      <c r="D45" s="17"/>
      <c r="E45" s="17"/>
      <c r="F45" s="17"/>
      <c r="G45" s="17"/>
      <c r="H45" s="17"/>
      <c r="I45" s="17"/>
    </row>
    <row r="46" spans="1:9" ht="47.25" x14ac:dyDescent="0.25">
      <c r="A46" s="20" t="s">
        <v>57</v>
      </c>
      <c r="B46" s="13" t="s">
        <v>71</v>
      </c>
      <c r="C46" s="33">
        <v>907</v>
      </c>
      <c r="D46" s="34"/>
      <c r="E46" s="35" t="s">
        <v>2</v>
      </c>
      <c r="F46" s="36" t="s">
        <v>2</v>
      </c>
      <c r="G46" s="14">
        <f>G48+G62+G59</f>
        <v>1136565.9094</v>
      </c>
      <c r="H46" s="14">
        <f>H48+H62+H59</f>
        <v>947826.81700000004</v>
      </c>
      <c r="I46" s="99">
        <v>83.39</v>
      </c>
    </row>
    <row r="47" spans="1:9" x14ac:dyDescent="0.25">
      <c r="A47" s="21"/>
      <c r="B47" s="37" t="s">
        <v>8</v>
      </c>
      <c r="C47" s="38">
        <v>907</v>
      </c>
      <c r="D47" s="39">
        <v>409</v>
      </c>
      <c r="E47" s="40" t="s">
        <v>2</v>
      </c>
      <c r="F47" s="41" t="s">
        <v>2</v>
      </c>
      <c r="G47" s="42">
        <f>G48+G62+G59</f>
        <v>1136565.9094</v>
      </c>
      <c r="H47" s="42">
        <f>H48+H62+H59</f>
        <v>947826.81700000004</v>
      </c>
      <c r="I47" s="100">
        <v>83.39</v>
      </c>
    </row>
    <row r="48" spans="1:9" x14ac:dyDescent="0.25">
      <c r="A48" s="86"/>
      <c r="B48" s="7" t="s">
        <v>72</v>
      </c>
      <c r="C48" s="8"/>
      <c r="D48" s="9"/>
      <c r="E48" s="10"/>
      <c r="F48" s="11"/>
      <c r="G48" s="12">
        <f>G50+G52+G54+G56+G58</f>
        <v>833020.24994000001</v>
      </c>
      <c r="H48" s="12">
        <f t="shared" ref="H48" si="2">H50+H52+H54+H56+H58</f>
        <v>698078.80748000008</v>
      </c>
      <c r="I48" s="99">
        <v>83.8</v>
      </c>
    </row>
    <row r="49" spans="1:9" ht="78.75" x14ac:dyDescent="0.25">
      <c r="A49" s="131"/>
      <c r="B49" s="37" t="s">
        <v>81</v>
      </c>
      <c r="C49" s="38">
        <v>907</v>
      </c>
      <c r="D49" s="39">
        <v>409</v>
      </c>
      <c r="E49" s="40" t="s">
        <v>82</v>
      </c>
      <c r="F49" s="41" t="s">
        <v>2</v>
      </c>
      <c r="G49" s="42">
        <v>68132.796570000006</v>
      </c>
      <c r="H49" s="42">
        <v>68132.796570000006</v>
      </c>
      <c r="I49" s="100">
        <v>100</v>
      </c>
    </row>
    <row r="50" spans="1:9" x14ac:dyDescent="0.25">
      <c r="A50" s="131"/>
      <c r="B50" s="37" t="s">
        <v>4</v>
      </c>
      <c r="C50" s="38">
        <v>907</v>
      </c>
      <c r="D50" s="39">
        <v>409</v>
      </c>
      <c r="E50" s="40" t="s">
        <v>82</v>
      </c>
      <c r="F50" s="41">
        <v>244</v>
      </c>
      <c r="G50" s="42">
        <v>68132.796570000006</v>
      </c>
      <c r="H50" s="42">
        <v>68132.796570000006</v>
      </c>
      <c r="I50" s="100">
        <v>100</v>
      </c>
    </row>
    <row r="51" spans="1:9" ht="94.5" x14ac:dyDescent="0.25">
      <c r="A51" s="87"/>
      <c r="B51" s="37" t="s">
        <v>83</v>
      </c>
      <c r="C51" s="38">
        <v>907</v>
      </c>
      <c r="D51" s="39">
        <v>409</v>
      </c>
      <c r="E51" s="40" t="s">
        <v>84</v>
      </c>
      <c r="F51" s="41" t="s">
        <v>2</v>
      </c>
      <c r="G51" s="42">
        <f>G52</f>
        <v>138079.40012000001</v>
      </c>
      <c r="H51" s="42">
        <v>5030.1861099999996</v>
      </c>
      <c r="I51" s="100">
        <v>3.64</v>
      </c>
    </row>
    <row r="52" spans="1:9" ht="31.5" x14ac:dyDescent="0.25">
      <c r="A52" s="79"/>
      <c r="B52" s="37" t="s">
        <v>7</v>
      </c>
      <c r="C52" s="38">
        <v>907</v>
      </c>
      <c r="D52" s="39">
        <v>409</v>
      </c>
      <c r="E52" s="40" t="s">
        <v>84</v>
      </c>
      <c r="F52" s="41">
        <v>414</v>
      </c>
      <c r="G52" s="42">
        <v>138079.40012000001</v>
      </c>
      <c r="H52" s="42">
        <v>5030.1861099999996</v>
      </c>
      <c r="I52" s="100">
        <v>3.64</v>
      </c>
    </row>
    <row r="53" spans="1:9" ht="47.25" x14ac:dyDescent="0.25">
      <c r="A53" s="79"/>
      <c r="B53" s="37" t="s">
        <v>94</v>
      </c>
      <c r="C53" s="38">
        <v>907</v>
      </c>
      <c r="D53" s="39">
        <v>409</v>
      </c>
      <c r="E53" s="40" t="s">
        <v>95</v>
      </c>
      <c r="F53" s="41"/>
      <c r="G53" s="42">
        <f>G54</f>
        <v>2477.6</v>
      </c>
      <c r="H53" s="42">
        <f>H54</f>
        <v>1913.5163299999999</v>
      </c>
      <c r="I53" s="100">
        <v>77.23</v>
      </c>
    </row>
    <row r="54" spans="1:9" x14ac:dyDescent="0.25">
      <c r="A54" s="79"/>
      <c r="B54" s="37" t="s">
        <v>4</v>
      </c>
      <c r="C54" s="38">
        <v>907</v>
      </c>
      <c r="D54" s="39">
        <v>409</v>
      </c>
      <c r="E54" s="40" t="s">
        <v>95</v>
      </c>
      <c r="F54" s="41">
        <v>244</v>
      </c>
      <c r="G54" s="42">
        <v>2477.6</v>
      </c>
      <c r="H54" s="42">
        <v>1913.5163299999999</v>
      </c>
      <c r="I54" s="100">
        <v>77.23</v>
      </c>
    </row>
    <row r="55" spans="1:9" ht="47.25" x14ac:dyDescent="0.25">
      <c r="A55" s="79"/>
      <c r="B55" s="37" t="s">
        <v>85</v>
      </c>
      <c r="C55" s="38">
        <v>907</v>
      </c>
      <c r="D55" s="39">
        <v>409</v>
      </c>
      <c r="E55" s="40" t="s">
        <v>86</v>
      </c>
      <c r="F55" s="41"/>
      <c r="G55" s="42">
        <f>G56</f>
        <v>623263.62711</v>
      </c>
      <c r="H55" s="42">
        <f>H56</f>
        <v>621935.48233000003</v>
      </c>
      <c r="I55" s="100">
        <v>99.78</v>
      </c>
    </row>
    <row r="56" spans="1:9" x14ac:dyDescent="0.25">
      <c r="A56" s="79"/>
      <c r="B56" s="37" t="s">
        <v>4</v>
      </c>
      <c r="C56" s="38">
        <v>907</v>
      </c>
      <c r="D56" s="39">
        <v>409</v>
      </c>
      <c r="E56" s="40" t="s">
        <v>86</v>
      </c>
      <c r="F56" s="41">
        <v>244</v>
      </c>
      <c r="G56" s="42">
        <v>623263.62711</v>
      </c>
      <c r="H56" s="42">
        <v>621935.48233000003</v>
      </c>
      <c r="I56" s="100">
        <v>99.78</v>
      </c>
    </row>
    <row r="57" spans="1:9" ht="63" x14ac:dyDescent="0.25">
      <c r="A57" s="79"/>
      <c r="B57" s="37" t="s">
        <v>96</v>
      </c>
      <c r="C57" s="38">
        <v>907</v>
      </c>
      <c r="D57" s="39">
        <v>409</v>
      </c>
      <c r="E57" s="40" t="s">
        <v>97</v>
      </c>
      <c r="F57" s="41"/>
      <c r="G57" s="42">
        <v>1066.8261399999999</v>
      </c>
      <c r="H57" s="42">
        <f t="shared" ref="H57" si="3">H58</f>
        <v>1066.8261399999999</v>
      </c>
      <c r="I57" s="100">
        <v>100</v>
      </c>
    </row>
    <row r="58" spans="1:9" x14ac:dyDescent="0.25">
      <c r="A58" s="79"/>
      <c r="B58" s="37" t="s">
        <v>4</v>
      </c>
      <c r="C58" s="38">
        <v>907</v>
      </c>
      <c r="D58" s="39">
        <v>409</v>
      </c>
      <c r="E58" s="40" t="s">
        <v>97</v>
      </c>
      <c r="F58" s="41">
        <v>244</v>
      </c>
      <c r="G58" s="42">
        <v>1066.8261399999999</v>
      </c>
      <c r="H58" s="42">
        <v>1066.8261399999999</v>
      </c>
      <c r="I58" s="100">
        <v>100</v>
      </c>
    </row>
    <row r="59" spans="1:9" x14ac:dyDescent="0.25">
      <c r="A59" s="79"/>
      <c r="B59" s="88" t="s">
        <v>98</v>
      </c>
      <c r="C59" s="38"/>
      <c r="D59" s="39"/>
      <c r="E59" s="40"/>
      <c r="F59" s="41"/>
      <c r="G59" s="89">
        <f>+G61</f>
        <v>243231.5</v>
      </c>
      <c r="H59" s="89">
        <f t="shared" ref="H59" si="4">+H61</f>
        <v>189433.85006</v>
      </c>
      <c r="I59" s="99">
        <v>77.88</v>
      </c>
    </row>
    <row r="60" spans="1:9" ht="47.25" x14ac:dyDescent="0.25">
      <c r="A60" s="79"/>
      <c r="B60" s="37" t="s">
        <v>94</v>
      </c>
      <c r="C60" s="38">
        <v>907</v>
      </c>
      <c r="D60" s="39">
        <v>409</v>
      </c>
      <c r="E60" s="40" t="s">
        <v>95</v>
      </c>
      <c r="F60" s="41"/>
      <c r="G60" s="42">
        <v>243231.5</v>
      </c>
      <c r="H60" s="42">
        <f>H61</f>
        <v>189433.85006</v>
      </c>
      <c r="I60" s="100">
        <v>77.88</v>
      </c>
    </row>
    <row r="61" spans="1:9" x14ac:dyDescent="0.25">
      <c r="A61" s="79"/>
      <c r="B61" s="37" t="s">
        <v>4</v>
      </c>
      <c r="C61" s="38">
        <v>907</v>
      </c>
      <c r="D61" s="39">
        <v>409</v>
      </c>
      <c r="E61" s="40" t="s">
        <v>95</v>
      </c>
      <c r="F61" s="41">
        <v>244</v>
      </c>
      <c r="G61" s="42">
        <v>243231.5</v>
      </c>
      <c r="H61" s="42">
        <v>189433.85006</v>
      </c>
      <c r="I61" s="100">
        <v>77.88</v>
      </c>
    </row>
    <row r="62" spans="1:9" s="90" customFormat="1" x14ac:dyDescent="0.25">
      <c r="A62" s="86"/>
      <c r="B62" s="7" t="s">
        <v>73</v>
      </c>
      <c r="C62" s="8"/>
      <c r="D62" s="9"/>
      <c r="E62" s="10"/>
      <c r="F62" s="11"/>
      <c r="G62" s="46">
        <f>G63</f>
        <v>60314.159460000003</v>
      </c>
      <c r="H62" s="46">
        <f>H63</f>
        <v>60314.159460000003</v>
      </c>
      <c r="I62" s="99">
        <v>100</v>
      </c>
    </row>
    <row r="63" spans="1:9" x14ac:dyDescent="0.25">
      <c r="A63" s="79"/>
      <c r="B63" s="37" t="s">
        <v>6</v>
      </c>
      <c r="C63" s="38">
        <v>907</v>
      </c>
      <c r="D63" s="39">
        <v>409</v>
      </c>
      <c r="E63" s="40" t="s">
        <v>5</v>
      </c>
      <c r="F63" s="41" t="s">
        <v>2</v>
      </c>
      <c r="G63" s="43">
        <f>G64</f>
        <v>60314.159460000003</v>
      </c>
      <c r="H63" s="43">
        <f>H64</f>
        <v>60314.159460000003</v>
      </c>
      <c r="I63" s="100">
        <v>100</v>
      </c>
    </row>
    <row r="64" spans="1:9" x14ac:dyDescent="0.25">
      <c r="A64" s="101"/>
      <c r="B64" s="102" t="s">
        <v>4</v>
      </c>
      <c r="C64" s="103">
        <v>907</v>
      </c>
      <c r="D64" s="104">
        <v>409</v>
      </c>
      <c r="E64" s="105" t="s">
        <v>5</v>
      </c>
      <c r="F64" s="106" t="s">
        <v>3</v>
      </c>
      <c r="G64" s="107">
        <f>58993.35244+G41</f>
        <v>60314.159460000003</v>
      </c>
      <c r="H64" s="107">
        <v>60314.159460000003</v>
      </c>
      <c r="I64" s="108">
        <v>100</v>
      </c>
    </row>
    <row r="65" spans="1:9" x14ac:dyDescent="0.25">
      <c r="A65" s="82"/>
      <c r="B65" s="22" t="s">
        <v>0</v>
      </c>
      <c r="C65" s="45"/>
      <c r="D65" s="45"/>
      <c r="E65" s="45"/>
      <c r="F65" s="45"/>
      <c r="G65" s="44">
        <f>G46</f>
        <v>1136565.9094</v>
      </c>
      <c r="H65" s="44">
        <f>H46</f>
        <v>947826.81700000004</v>
      </c>
      <c r="I65" s="92">
        <v>83.39</v>
      </c>
    </row>
    <row r="66" spans="1:9" x14ac:dyDescent="0.25">
      <c r="I66" s="91"/>
    </row>
    <row r="67" spans="1:9" x14ac:dyDescent="0.25">
      <c r="G67" s="78"/>
      <c r="H67" s="78"/>
      <c r="I67" s="78"/>
    </row>
    <row r="68" spans="1:9" x14ac:dyDescent="0.25">
      <c r="G68" s="78"/>
      <c r="H68" s="78"/>
    </row>
    <row r="69" spans="1:9" x14ac:dyDescent="0.25">
      <c r="G69" s="78"/>
    </row>
  </sheetData>
  <mergeCells count="25">
    <mergeCell ref="G42:G43"/>
    <mergeCell ref="H42:H43"/>
    <mergeCell ref="I42:I43"/>
    <mergeCell ref="D12:D13"/>
    <mergeCell ref="E12:E13"/>
    <mergeCell ref="F12:F13"/>
    <mergeCell ref="B42:B43"/>
    <mergeCell ref="C42:F42"/>
    <mergeCell ref="A49:A50"/>
    <mergeCell ref="A42:A43"/>
    <mergeCell ref="A11:A13"/>
    <mergeCell ref="A8:I8"/>
    <mergeCell ref="A9:I9"/>
    <mergeCell ref="H36:H37"/>
    <mergeCell ref="I36:I37"/>
    <mergeCell ref="B41:F41"/>
    <mergeCell ref="A36:A37"/>
    <mergeCell ref="B36:B37"/>
    <mergeCell ref="G36:G37"/>
    <mergeCell ref="B39:I39"/>
    <mergeCell ref="B11:B13"/>
    <mergeCell ref="G11:G13"/>
    <mergeCell ref="H11:H13"/>
    <mergeCell ref="I11:I13"/>
    <mergeCell ref="C12:C13"/>
  </mergeCells>
  <pageMargins left="0.78740157480314965" right="0.39370078740157483" top="0.39370078740157483" bottom="0.39370078740157483" header="0" footer="0"/>
  <pageSetup paperSize="9" scale="42" firstPageNumber="11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18</vt:lpstr>
      <vt:lpstr>'18'!Заголовки_для_печати</vt:lpstr>
      <vt:lpstr>'18'!Область_печати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Привалов Александр Сергеевич</dc:creator>
  <cp:lastModifiedBy>Фарбер Анастасия Сергеевна</cp:lastModifiedBy>
  <cp:lastPrinted>2025-03-17T00:20:57Z</cp:lastPrinted>
  <dcterms:created xsi:type="dcterms:W3CDTF">2023-11-28T22:27:05Z</dcterms:created>
  <dcterms:modified xsi:type="dcterms:W3CDTF">2025-03-17T00:21:01Z</dcterms:modified>
</cp:coreProperties>
</file>